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ort\Downloads\"/>
    </mc:Choice>
  </mc:AlternateContent>
  <xr:revisionPtr revIDLastSave="0" documentId="13_ncr:1_{84F5775B-EC7C-426E-9232-A736C000DC1C}" xr6:coauthVersionLast="47" xr6:coauthVersionMax="47" xr10:uidLastSave="{00000000-0000-0000-0000-000000000000}"/>
  <bookViews>
    <workbookView xWindow="-120" yWindow="-120" windowWidth="29040" windowHeight="15720" xr2:uid="{BFFC5D54-5632-449E-863E-9C4EB4EB5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4" i="1" s="1"/>
  <c r="A45" i="1" s="1"/>
  <c r="A46" i="1" s="1"/>
  <c r="A47" i="1" s="1"/>
  <c r="A48" i="1" s="1"/>
  <c r="A49" i="1" s="1"/>
  <c r="AS40" i="1"/>
  <c r="AH40" i="1"/>
  <c r="AS39" i="1"/>
  <c r="AH39" i="1"/>
  <c r="AS36" i="1"/>
  <c r="AH36" i="1"/>
  <c r="AS30" i="1"/>
  <c r="AH30" i="1"/>
  <c r="AS27" i="1"/>
  <c r="AH27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<sst xmlns="http://schemas.openxmlformats.org/spreadsheetml/2006/main" count="910" uniqueCount="400">
  <si>
    <t>Төсөл, арга хэмжээний худалдан авах ажиллагаа, санхүүжилтийн судалгаа</t>
  </si>
  <si>
    <t xml:space="preserve">               сая төгрөг</t>
  </si>
  <si>
    <t>№</t>
  </si>
  <si>
    <t>Хуулийн дугаар</t>
  </si>
  <si>
    <t>ТЕЗ</t>
  </si>
  <si>
    <t>Төсөл, арга хэмжээний нэр</t>
  </si>
  <si>
    <t>Төсөл, арга хэмжээний ангилал</t>
  </si>
  <si>
    <t>Шинэ, шилжих</t>
  </si>
  <si>
    <t>Төсөвт өртөг</t>
  </si>
  <si>
    <t xml:space="preserve">Эрх шилжүүлсэн шийдвэр </t>
  </si>
  <si>
    <t>Үнэлгээний хороо байгуулсан огноо</t>
  </si>
  <si>
    <t>Тендерийн баримт бичгийг төсөл, арга хэмжээнд тохирсон, хууль, журмын дагуу боловсруулсан эсэх</t>
  </si>
  <si>
    <t>Тендер</t>
  </si>
  <si>
    <t>Тендер шалгаруулалт зохион байгуулсан удаа</t>
  </si>
  <si>
    <t>ХАА-нд мөрдөгдсөн журам</t>
  </si>
  <si>
    <t>ХАА-г зарласан хэлбэр</t>
  </si>
  <si>
    <t>Гэрээний</t>
  </si>
  <si>
    <t>Гүйцэтгэгчийн</t>
  </si>
  <si>
    <t>Цахим системд тендерийн үр дүнг олон нийтэд нээлттэйгээр мэдээлсэн огноо</t>
  </si>
  <si>
    <t>Гэрээнд оруулсан өөрчлөлт</t>
  </si>
  <si>
    <t>Гэрээг дүгнэсэн эсэх</t>
  </si>
  <si>
    <t>Олгосон санхүүжилт</t>
  </si>
  <si>
    <t>Ажлын бодит гүйцэтгэл</t>
  </si>
  <si>
    <t>Зарласан огноо</t>
  </si>
  <si>
    <t>Тендер хүлээж авах эцсийн хугацаа</t>
  </si>
  <si>
    <t>Эрх олгосон огноо</t>
  </si>
  <si>
    <t>Байгуулсан огноо</t>
  </si>
  <si>
    <t>Үнийн дүн</t>
  </si>
  <si>
    <t>Ажил гүйцэтгэх хугацаа</t>
  </si>
  <si>
    <t>Сунгалт хийсэн огноо</t>
  </si>
  <si>
    <t>Нэмэлт санхүүжилтийн гэрээ байгуулсан эсэх</t>
  </si>
  <si>
    <t>Ажил эхэлснээс хойш олгосон нийт санхүүжилт /2022 оны дүн орсон байна/</t>
  </si>
  <si>
    <t>2022 онд гүйцэтгэгчид олгосон  санхүүжилт</t>
  </si>
  <si>
    <t xml:space="preserve">Үүнээс: </t>
  </si>
  <si>
    <t>Техникийн хяналтын зардалд</t>
  </si>
  <si>
    <t>Зохиогчийн хяналтын зардалд</t>
  </si>
  <si>
    <t>Суутган тооцсон алданги, төвлөрүүлсэн дүн</t>
  </si>
  <si>
    <t xml:space="preserve">Хувиар </t>
  </si>
  <si>
    <t xml:space="preserve">Ажил эхэлснээс хойших гүйцэтгэл, мөнгөн дүн  </t>
  </si>
  <si>
    <t>Тайлант үеийн гүйцэтгэл, мөнгөн дүн</t>
  </si>
  <si>
    <t>Тийм, үгүй</t>
  </si>
  <si>
    <t>Огноо</t>
  </si>
  <si>
    <t>Дугаар</t>
  </si>
  <si>
    <t>Тайлбар</t>
  </si>
  <si>
    <t>Эхлэх огноо</t>
  </si>
  <si>
    <t>Дуусах огноо</t>
  </si>
  <si>
    <t>Нэр</t>
  </si>
  <si>
    <t>Регистрийн дугаар</t>
  </si>
  <si>
    <t>Хуулийн шаардлагад нийцсэн эсэх /тийм, үгүй/</t>
  </si>
  <si>
    <t>Гэрээний үнийн дүн</t>
  </si>
  <si>
    <t>Актын дугаар, огноо</t>
  </si>
  <si>
    <t>Гэрээнд заасан хугацаанаас хэтэрсэн хугацаа /хоногоор/</t>
  </si>
  <si>
    <t>Суутган тооцвол зохих алдангийн дүн</t>
  </si>
  <si>
    <t xml:space="preserve"> Магадлашгүй ажлын зардал</t>
  </si>
  <si>
    <t>Урьдчилгаа төлбөрийн баталгааг үндэслэн олгосон</t>
  </si>
  <si>
    <t>Барьцаа хөрөнгийн дансанд байршуулсан</t>
  </si>
  <si>
    <t>Байгууллагын нэр</t>
  </si>
  <si>
    <t xml:space="preserve">Мөнгөн дүн </t>
  </si>
  <si>
    <t/>
  </si>
  <si>
    <t>Шилжих</t>
  </si>
  <si>
    <t>III.1.1.1</t>
  </si>
  <si>
    <t>МУЕС</t>
  </si>
  <si>
    <t>Дүүргийн спорт цогцолбор, 1000 суудал /Улаанбаатар, Баянзүрх дүүрэг/</t>
  </si>
  <si>
    <t>Барилга байгууламж</t>
  </si>
  <si>
    <t>Үгүй</t>
  </si>
  <si>
    <t>2018.03.14</t>
  </si>
  <si>
    <t>2022.12.30</t>
  </si>
  <si>
    <t>"Атимос трейд" ХХК</t>
  </si>
  <si>
    <t>2021.05.13</t>
  </si>
  <si>
    <t>Тийм</t>
  </si>
  <si>
    <t>НХОГ</t>
  </si>
  <si>
    <t>"Зураг төслийн институт" ХХК</t>
  </si>
  <si>
    <t>III.1.1.2</t>
  </si>
  <si>
    <t>Дүүргийн спорт цогцолбор, 1000 суудал /Улаанбаатар, Сүхбаатар дүүрэг/</t>
  </si>
  <si>
    <t>2015.06.05</t>
  </si>
  <si>
    <t>"Грийн ресурс констракшн" ХХК</t>
  </si>
  <si>
    <t>БХТ</t>
  </si>
  <si>
    <t>"Дөрвөн гүн" ХХК</t>
  </si>
  <si>
    <t>III.1.1.3</t>
  </si>
  <si>
    <t>Дүүргийн спорт цогцолбор, 700 суудал /Улаанбаатар, Налайх дүүрэг/</t>
  </si>
  <si>
    <t>2013.12.19</t>
  </si>
  <si>
    <t>2022.12.25</t>
  </si>
  <si>
    <t>"Бүрд констракшн" ХХК</t>
  </si>
  <si>
    <t>2013.12.19 2019.11.19 2021.05.14</t>
  </si>
  <si>
    <t>III.1.1.4</t>
  </si>
  <si>
    <t>Наадмын талбайн барилгын дуусгал /Дундговь, Сайнцагаан сум/</t>
  </si>
  <si>
    <t>2020.11.06</t>
  </si>
  <si>
    <t>2019.05.08</t>
  </si>
  <si>
    <t>2019.06.10</t>
  </si>
  <si>
    <t>Нээлттэй</t>
  </si>
  <si>
    <t>Цахим</t>
  </si>
  <si>
    <t>2019.08.07</t>
  </si>
  <si>
    <t>2022.05.04</t>
  </si>
  <si>
    <t>"Зуут констракшн" ХХК</t>
  </si>
  <si>
    <t>2021.01.22 2022.01.22</t>
  </si>
  <si>
    <t>ГХБХБГ</t>
  </si>
  <si>
    <t>"Редсан" ХХК</t>
  </si>
  <si>
    <t>III.1.1.5</t>
  </si>
  <si>
    <t>Нийслэлийн спорт цогцолбор, 1000 суудал /Улаанбаатар, Хан-Уул дүүрэг/</t>
  </si>
  <si>
    <t>2010.07.03</t>
  </si>
  <si>
    <t>2010.08.03</t>
  </si>
  <si>
    <t>Уламжлалт</t>
  </si>
  <si>
    <t>2010.08.19</t>
  </si>
  <si>
    <t>2022.12.31</t>
  </si>
  <si>
    <t>"Үүрэг трейд" ХХК</t>
  </si>
  <si>
    <t>2012.08.15 2018.06.11</t>
  </si>
  <si>
    <t>"Зет прожект" ХХК</t>
  </si>
  <si>
    <t>III.1.1.6</t>
  </si>
  <si>
    <t>Оюуны спортын ордны барилга /Улаанбаатар, Хан-Уул дүүрэг/</t>
  </si>
  <si>
    <t>2019.07.17</t>
  </si>
  <si>
    <t>2019.08.19</t>
  </si>
  <si>
    <t>2019.10.17</t>
  </si>
  <si>
    <t>2022.06.01</t>
  </si>
  <si>
    <t>"Бианконеро" ХХК</t>
  </si>
  <si>
    <t>2022.01.07</t>
  </si>
  <si>
    <t>"Лэнд бимон констракшн" ХХК</t>
  </si>
  <si>
    <t>III.1.1.7</t>
  </si>
  <si>
    <t>Соёл, спорт цогцолборын барилга /Хөвсгөл, Мөрөн сум/</t>
  </si>
  <si>
    <t>2019.06.17</t>
  </si>
  <si>
    <t>2019.07.16</t>
  </si>
  <si>
    <t>2019.04.25</t>
  </si>
  <si>
    <t>2019.08.28</t>
  </si>
  <si>
    <t>2020.11.30</t>
  </si>
  <si>
    <t>"Рендербау"" ХХК</t>
  </si>
  <si>
    <t>2022.04.25</t>
  </si>
  <si>
    <t>"ББСМО" ХХК</t>
  </si>
  <si>
    <t>III.1.1.8</t>
  </si>
  <si>
    <t>Спорт заал худалдан авах /Хөвсгөл, Жаргалант сум/</t>
  </si>
  <si>
    <t>2020.05.05</t>
  </si>
  <si>
    <t>2021.07.22</t>
  </si>
  <si>
    <t>2021.08.20</t>
  </si>
  <si>
    <t>2021.10.26</t>
  </si>
  <si>
    <t>"Дэнсфорист" ХХК</t>
  </si>
  <si>
    <t>III.1.1.9</t>
  </si>
  <si>
    <t>Спорт заалны барилга /Баянхонгор, Шинэжинст сум/</t>
  </si>
  <si>
    <t>2021.06.29</t>
  </si>
  <si>
    <t>2021.07.30</t>
  </si>
  <si>
    <t>2021.08.13</t>
  </si>
  <si>
    <t>2021.12.31</t>
  </si>
  <si>
    <t>"Буян арвижих од" ХХК</t>
  </si>
  <si>
    <t>"Цэсда" ХХК</t>
  </si>
  <si>
    <t>III.1.1.10</t>
  </si>
  <si>
    <t>Спорт заалны барилга /Говь-Алтай, Бигэр сум/</t>
  </si>
  <si>
    <t>2019.02.14</t>
  </si>
  <si>
    <t>А/69</t>
  </si>
  <si>
    <t>Шууд гэрээ</t>
  </si>
  <si>
    <t>НТШ</t>
  </si>
  <si>
    <t>2019.10.09</t>
  </si>
  <si>
    <t>"Залуур өргөө" ХХК</t>
  </si>
  <si>
    <t>2022.04.15</t>
  </si>
  <si>
    <t>"Барилга байгууламж" ХХК</t>
  </si>
  <si>
    <t>III.1.1.11</t>
  </si>
  <si>
    <t>Спорт заалны барилга /Говь-Алтай, Бугат сум/</t>
  </si>
  <si>
    <t>2019.12.18</t>
  </si>
  <si>
    <t>2020.08.01</t>
  </si>
  <si>
    <t>"Аксу-Алтай" ХХК</t>
  </si>
  <si>
    <t>2021.09.04 2022.04.16</t>
  </si>
  <si>
    <t>"Нью товер" ХХК</t>
  </si>
  <si>
    <t>III.1.1.12</t>
  </si>
  <si>
    <t>Спорт заалны барилга /Говь-Алтай, Есөнбулаг сум/</t>
  </si>
  <si>
    <t>2019.09.09</t>
  </si>
  <si>
    <t>2019.11.30</t>
  </si>
  <si>
    <t>"Сонгомол Хаус констракшн" ХХК</t>
  </si>
  <si>
    <t>2022.05.27</t>
  </si>
  <si>
    <t>III.1.1.13</t>
  </si>
  <si>
    <t>Спорт заалны барилга /Говь-Алтай, Цогт сум, Баянтоорой тосгон/</t>
  </si>
  <si>
    <t>2022.11.10</t>
  </si>
  <si>
    <t>"Мөнхтооройт" ХХК</t>
  </si>
  <si>
    <t>"Севил дизайн" ХХК</t>
  </si>
  <si>
    <t>III.1.1.14</t>
  </si>
  <si>
    <t>Спорт заалны барилга /Дундговь, Говь-Угтаал сум/</t>
  </si>
  <si>
    <t>2019.08.06</t>
  </si>
  <si>
    <t>2022.12.20</t>
  </si>
  <si>
    <t>"Бум констракшн" ХХК</t>
  </si>
  <si>
    <t>2022.06.21</t>
  </si>
  <si>
    <t>"Алтай од" ХХК</t>
  </si>
  <si>
    <t>III.1.1.15</t>
  </si>
  <si>
    <t>Спорт заалны барилга /Төв, Жаргалант сум/</t>
  </si>
  <si>
    <t>2021.08.02 2021.09.08</t>
  </si>
  <si>
    <t>2021.10.09</t>
  </si>
  <si>
    <t>2022.02.08</t>
  </si>
  <si>
    <t>2023.11.01</t>
  </si>
  <si>
    <t>"Сэрвэн овоот" ХХК</t>
  </si>
  <si>
    <t>"Татбос" ХХК</t>
  </si>
  <si>
    <t>III.1.1.16</t>
  </si>
  <si>
    <t>Спорт заалны барилга /Увс, Малчин сум/</t>
  </si>
  <si>
    <t>2021.06.29 </t>
  </si>
  <si>
    <t>2021.07.29</t>
  </si>
  <si>
    <t>2021.08.26</t>
  </si>
  <si>
    <t>2022.12.01</t>
  </si>
  <si>
    <t>"Баатарцагаан" ХХК</t>
  </si>
  <si>
    <t>2022.04.29</t>
  </si>
  <si>
    <t>"Болор дизайн" ХХК</t>
  </si>
  <si>
    <t>III.1.1.17</t>
  </si>
  <si>
    <t>Спорт заалны барилга /Увс, Хяргас сум/</t>
  </si>
  <si>
    <t> 2021.06.25 2021.08.16</t>
  </si>
  <si>
    <t>2021.09.19</t>
  </si>
  <si>
    <t>2021.10.12</t>
  </si>
  <si>
    <t>"Мана оюу увс" ХХК</t>
  </si>
  <si>
    <t>III.1.1.18</t>
  </si>
  <si>
    <t>Спорт заалны барилга /Ховд, Мянгад сум/</t>
  </si>
  <si>
    <t>2019.05.14</t>
  </si>
  <si>
    <t>2019.06.14</t>
  </si>
  <si>
    <t>2019.09.30</t>
  </si>
  <si>
    <t>2019.07.22</t>
  </si>
  <si>
    <t>2020.08.20</t>
  </si>
  <si>
    <t>"Жаргалант луу" ХХК</t>
  </si>
  <si>
    <t>2019.09.30 2020.12.18</t>
  </si>
  <si>
    <t>"Алтайн сүрлэг цамхаг" ХХК</t>
  </si>
  <si>
    <t>III.1.1.19</t>
  </si>
  <si>
    <t>Спорт заалны барилга /Хэнтий, Хэрлэн сум, Өлзийт тосгон/</t>
  </si>
  <si>
    <t>2021.04.09</t>
  </si>
  <si>
    <t>2021.05.09</t>
  </si>
  <si>
    <t>2021.06.08</t>
  </si>
  <si>
    <t>2022.11.20</t>
  </si>
  <si>
    <t>"Бүст-Улаан" ХХК</t>
  </si>
  <si>
    <t>2022.04.05</t>
  </si>
  <si>
    <t>2021.12.31 №1</t>
  </si>
  <si>
    <t>"Анга транс" ХХК</t>
  </si>
  <si>
    <t>III.1.1.20</t>
  </si>
  <si>
    <t>Спорт заалны барилга, 300 суудал /Ховд, Алтай сум/</t>
  </si>
  <si>
    <t>2021.05.20</t>
  </si>
  <si>
    <t>2021.05.21</t>
  </si>
  <si>
    <t>"Би эм жи юу" ХХК</t>
  </si>
  <si>
    <t>"Алтай газрын хүч" ХХК</t>
  </si>
  <si>
    <t>III.1.1.21</t>
  </si>
  <si>
    <t>Спорт заалны барилга, 500 суудал /Говь-Алтай, Цогт сум/</t>
  </si>
  <si>
    <t> 2021.09.03</t>
  </si>
  <si>
    <t>2021.10.03</t>
  </si>
  <si>
    <t>2021.10.07</t>
  </si>
  <si>
    <t>2021.10.10</t>
  </si>
  <si>
    <t>2022.11.15</t>
  </si>
  <si>
    <t>"Ашид гэгээн өргөө" ХХК</t>
  </si>
  <si>
    <t>III.1.1.22</t>
  </si>
  <si>
    <t>Спорт заалны барилга, 500 суудал /Ховд, Зэрэг сум/</t>
  </si>
  <si>
    <t>2021.06.21</t>
  </si>
  <si>
    <t>2021.06.30</t>
  </si>
  <si>
    <t>2022.08.10</t>
  </si>
  <si>
    <t>"Баруун жонон" ХХК</t>
  </si>
  <si>
    <t>2022.03.25</t>
  </si>
  <si>
    <t>"Жаргалант хийц" ХХК</t>
  </si>
  <si>
    <t>III.1.1.23</t>
  </si>
  <si>
    <t>Спорт заалны барилгын үлдэгдэл /Говь-Алтай, Тонхил сум/</t>
  </si>
  <si>
    <t>2018.09.12</t>
  </si>
  <si>
    <t>2018.09.20</t>
  </si>
  <si>
    <t>2018.11.23</t>
  </si>
  <si>
    <t>"Хүрийн овоо" ХХК</t>
  </si>
  <si>
    <t>"Эл эй ай ди" Групп</t>
  </si>
  <si>
    <t>III.1.1.24</t>
  </si>
  <si>
    <t>Спорт цогцолбор, 2200 суудал /Дархан-Уул, Дархан сум/</t>
  </si>
  <si>
    <t>2011.06.30</t>
  </si>
  <si>
    <t>2012.12.30</t>
  </si>
  <si>
    <t>"Нэмбар" ХХК</t>
  </si>
  <si>
    <t>2015.03.23 2017.06.07 2020.04.03 2020.12.22 2022.08.11</t>
  </si>
  <si>
    <t>"Идеал групп" ХХК</t>
  </si>
  <si>
    <t>III.1.1.25</t>
  </si>
  <si>
    <t>Спорт цогцолборын барилга /Увс, Тариалан сум/</t>
  </si>
  <si>
    <t>2020.05.06</t>
  </si>
  <si>
    <t>2020.06.08</t>
  </si>
  <si>
    <t>2020.07.06</t>
  </si>
  <si>
    <t>2022.07.06</t>
  </si>
  <si>
    <t>"Цагаан хөшөө трейд" ХХК</t>
  </si>
  <si>
    <t xml:space="preserve"> 2021.07.21</t>
  </si>
  <si>
    <t>III.1.1.26</t>
  </si>
  <si>
    <t>Спорт цогцолборын барилга /Хэнтий, Дадал сум/</t>
  </si>
  <si>
    <t>2020.03.09</t>
  </si>
  <si>
    <t>2020.04.08</t>
  </si>
  <si>
    <t>2020.04.29</t>
  </si>
  <si>
    <t>2020.12.25</t>
  </si>
  <si>
    <t>"Мандалт констракшн" ХХК</t>
  </si>
  <si>
    <t>2022.12.31 №2</t>
  </si>
  <si>
    <t>"Хот төлөвлөлт судалгааны хүрээлэн" ТӨҮГ</t>
  </si>
  <si>
    <t>III.1.1.27</t>
  </si>
  <si>
    <t>Спорт цогцолборын барилга, 105 суудал /Баян-Өлгий, Ногооннуур сум/</t>
  </si>
  <si>
    <t>2019.10.13</t>
  </si>
  <si>
    <t>2019.11.25</t>
  </si>
  <si>
    <t>2019.12.17</t>
  </si>
  <si>
    <t>2023.12.25</t>
  </si>
  <si>
    <t>"Мурап" ХХК</t>
  </si>
  <si>
    <t>2020.11.10 2022.04.25</t>
  </si>
  <si>
    <t>"Асен" ХХК</t>
  </si>
  <si>
    <t>III.1.1.28</t>
  </si>
  <si>
    <t>Спортын ордны барилга /Архангай, Эрдэнэбулган сум/</t>
  </si>
  <si>
    <t>2021.04.01 2021.05.10</t>
  </si>
  <si>
    <t>2021.06.14</t>
  </si>
  <si>
    <t>2021.07.09</t>
  </si>
  <si>
    <t>2023.10.31</t>
  </si>
  <si>
    <t>"Биг монголиа билдинг" ХХК</t>
  </si>
  <si>
    <t>"Криетив монголиа" ХХК</t>
  </si>
  <si>
    <t>III.1.1.29</t>
  </si>
  <si>
    <t>Усан бассейн бүхий спорт цогцолборын барилга /Дорнод, Хэрлэн сум/</t>
  </si>
  <si>
    <t>2021.07.21</t>
  </si>
  <si>
    <t>2021.08.18</t>
  </si>
  <si>
    <t>2021.08.23</t>
  </si>
  <si>
    <t>2023.10.01</t>
  </si>
  <si>
    <t>"Эх бүрдэн" ХХК</t>
  </si>
  <si>
    <t>2022.04.28</t>
  </si>
  <si>
    <t>"Ньюкон" ХХК</t>
  </si>
  <si>
    <t>III.1.1.30</t>
  </si>
  <si>
    <t>Усан бассейн, спорт фитнесийн барилга /Увс, Улаангом сум/</t>
  </si>
  <si>
    <t>2019.07.09</t>
  </si>
  <si>
    <t>2019.08.23</t>
  </si>
  <si>
    <t>2019.09.07</t>
  </si>
  <si>
    <t>"Зунбоо" ХХК</t>
  </si>
  <si>
    <t>III.1.1.31</t>
  </si>
  <si>
    <t>Хөл бөмбөгийн талбай /Увс, Улаангом сум/</t>
  </si>
  <si>
    <t>2020.05.08</t>
  </si>
  <si>
    <t>2020.06.15</t>
  </si>
  <si>
    <t>2020.06.29</t>
  </si>
  <si>
    <t>"Эйч би эс" ХХК</t>
  </si>
  <si>
    <t>III.1.1.32</t>
  </si>
  <si>
    <t>Хөл бөмбөгийн талбай бүхий спортын цогцолбор /Улаанбаатар, Сонгинохайрхан дүүрэг, 3 дугаар хороо/</t>
  </si>
  <si>
    <t>2021.01.20</t>
  </si>
  <si>
    <t>2021.08.04</t>
  </si>
  <si>
    <t>2021.09.26</t>
  </si>
  <si>
    <t>2022.10.31</t>
  </si>
  <si>
    <t>"Аглут" ХХК</t>
  </si>
  <si>
    <t>III.1.1.33</t>
  </si>
  <si>
    <t>Хуучин Дархан спортын ордон /Дархан-Уул, Дархан сум/</t>
  </si>
  <si>
    <t>2021.05.24</t>
  </si>
  <si>
    <t>2021.06.23</t>
  </si>
  <si>
    <t>"Хөшиг Уул" ХХК</t>
  </si>
  <si>
    <t>"Автокад" ХХК</t>
  </si>
  <si>
    <t>III.1.1.34</t>
  </si>
  <si>
    <t>Хүүхэд, залуучуудын соёл, үйлчилгээний цогцолбор, усан бассейн байгуулах /Архангай, Эрдэнэбулган сум/</t>
  </si>
  <si>
    <t>2013.06.25</t>
  </si>
  <si>
    <t>2013.12.01</t>
  </si>
  <si>
    <t>"Эбо Сервис" ХХК</t>
  </si>
  <si>
    <t>2015.04.16 2015.12.15 2017.09.05 2018.10.22 2019.11.08 2020.05.01</t>
  </si>
  <si>
    <t>ББАОКД-2022/64</t>
  </si>
  <si>
    <t>"Мөнх инж констракшн" ХХК</t>
  </si>
  <si>
    <t>Шинэ</t>
  </si>
  <si>
    <t>III.1.1.35</t>
  </si>
  <si>
    <t>Спорт цогцолборын барилга /Сүхбаатар, Баруун-Урт сум/</t>
  </si>
  <si>
    <t>2022.01.27</t>
  </si>
  <si>
    <t>0/7</t>
  </si>
  <si>
    <t>2022.01.19</t>
  </si>
  <si>
    <t>2022.02.19</t>
  </si>
  <si>
    <t>"Их модун" ХХК</t>
  </si>
  <si>
    <t>2022.03.11</t>
  </si>
  <si>
    <t>"Ти энд жи" ХХК</t>
  </si>
  <si>
    <t>III.1.1.36</t>
  </si>
  <si>
    <t>Спорт цогцолборын барилга /Хэнтий, Баянмөнх сум/</t>
  </si>
  <si>
    <t>2022.02.23</t>
  </si>
  <si>
    <t>2022.03.23</t>
  </si>
  <si>
    <t>"Си эич би жи констракшн" ХХК</t>
  </si>
  <si>
    <t>2022.04.01</t>
  </si>
  <si>
    <t>III.1.1.37</t>
  </si>
  <si>
    <t>Спорт цогцолборын барилга, 150 суудал /Улаанбаатар, Багахангай дүүрэг, 2 дугаар хороо/</t>
  </si>
  <si>
    <t>2021.12.21</t>
  </si>
  <si>
    <t>2022.01.21</t>
  </si>
  <si>
    <t>2022.02.15</t>
  </si>
  <si>
    <t>"Алтай шарь говь" ХХК</t>
  </si>
  <si>
    <t>"Халзан дуулга" ХХК</t>
  </si>
  <si>
    <t>III.1.1.38</t>
  </si>
  <si>
    <t>Спорт цогцолборын барилгын гадна цахилгаан /Хэнтий, Дадал сум/</t>
  </si>
  <si>
    <t>2022.02.25</t>
  </si>
  <si>
    <t>2022.04.13</t>
  </si>
  <si>
    <t>"Ирвэстшүтээн" ХХК</t>
  </si>
  <si>
    <t>2022.04.12</t>
  </si>
  <si>
    <t>III.1.1.39</t>
  </si>
  <si>
    <t>Усан спорт сургалтын төвийн барилга /Улаанбаатар, Сонгинохайрхан дүүрэг/</t>
  </si>
  <si>
    <t>2022.03.01</t>
  </si>
  <si>
    <t>"Ванхүү" ХХК</t>
  </si>
  <si>
    <t>"Балданс" ХХК</t>
  </si>
  <si>
    <t>III.1.1.40</t>
  </si>
  <si>
    <t>Спорт заалны барилга /Дархан-Уул, Хонгор сум, Салхит баг/</t>
  </si>
  <si>
    <t>2022.01.21 2022.03.16</t>
  </si>
  <si>
    <t>2022.04.16</t>
  </si>
  <si>
    <t>"Орхон-Од" ХХК</t>
  </si>
  <si>
    <t>2022.04.18</t>
  </si>
  <si>
    <t>III.1.1.41</t>
  </si>
  <si>
    <t>Усан бассейн бүхий спорт цогцолборын барилга /Дундговь, Сайнцагаан сум/</t>
  </si>
  <si>
    <t>2022.02.28</t>
  </si>
  <si>
    <t>2022.03.28</t>
  </si>
  <si>
    <t>2022.04.20</t>
  </si>
  <si>
    <t>2024.10.30</t>
  </si>
  <si>
    <t>"Жи жи ай" ХХК</t>
  </si>
  <si>
    <t>"Зэдпрожект" ХХК</t>
  </si>
  <si>
    <t>III.1.2</t>
  </si>
  <si>
    <t>II. Их засвар</t>
  </si>
  <si>
    <t>III.1.2.1</t>
  </si>
  <si>
    <t>Спорт, сургалтын цогцолборын барилгын их засвар /Сэлэнгэ, Мандал сум/</t>
  </si>
  <si>
    <t>Их засвар</t>
  </si>
  <si>
    <t>III.1.2.2</t>
  </si>
  <si>
    <t>Биеийн тамирын талбайн шинэчлэл, засвар /Өвөрхангай, Нарийнтээл сум/</t>
  </si>
  <si>
    <t>2022.02.22</t>
  </si>
  <si>
    <t>2022.03.22</t>
  </si>
  <si>
    <t>2022.04.11</t>
  </si>
  <si>
    <t>"Дөлгөөн арвай" ХХК</t>
  </si>
  <si>
    <t>2022.03.30</t>
  </si>
  <si>
    <t>III.1.2.3</t>
  </si>
  <si>
    <t>Наадмын талбайн шинэчлэл /Увс, Хяргас сум/</t>
  </si>
  <si>
    <t>"Түгээмэл цамхаг констракшн" ХХК</t>
  </si>
  <si>
    <t>2022.03.29</t>
  </si>
  <si>
    <t>III.1.4</t>
  </si>
  <si>
    <t>IV. ТЭЗҮ</t>
  </si>
  <si>
    <t>III.1.4.1</t>
  </si>
  <si>
    <t>Биеийн тамир, спортын салбарын техник, эдийн засгийн үндэслэл, зураг төсөв /Улсын хэмжээнд/</t>
  </si>
  <si>
    <t>ТЭЗҮ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</si>
</sst>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.0_);_(* \(#,##0.0\);_(* &quot;-&quot;??_);_(@_)"/>
    <numFmt numFmtId="165" formatCode="[$-10C50]yyyy\.mm\.dd;@"/>
    <numFmt numFmtId="166" formatCode="_-* #,##0.0_₮_-;\-* #,##0.0_₮_-;_-* &quot;-&quot;??_₮_-;_-@_-"/>
    <numFmt numFmtId="167" formatCode="_-* #,##0_₮_-;\-* #,##0_₮_-;_-* &quot;-&quot;??_₮_-;_-@_-"/>
    <numFmt numFmtId="168" formatCode="0.0"/>
    <numFmt numFmtId="169" formatCode="_-* #,##0.00_₮_-;\-* #,##0.00_₮_-;_-* &quot;-&quot;??_₮_-;_-@_-"/>
    <numFmt numFmtId="170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i/>
      <sz val="8"/>
      <color rgb="FF0202CE"/>
      <name val="Arial"/>
      <family val="2"/>
    </font>
    <font>
      <i/>
      <sz val="8"/>
      <color rgb="FF0202CE"/>
      <name val="Arial"/>
      <family val="2"/>
    </font>
    <font>
      <sz val="8"/>
      <color rgb="FF000000"/>
      <name val="Arial"/>
      <family val="2"/>
    </font>
    <font>
      <b/>
      <sz val="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</cellStyleXfs>
  <cellXfs count="1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right" vertical="center"/>
    </xf>
    <xf numFmtId="43" fontId="2" fillId="0" borderId="0" xfId="1" applyFont="1"/>
    <xf numFmtId="43" fontId="2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3" xfId="3" applyNumberFormat="1" applyFont="1" applyFill="1" applyBorder="1" applyAlignment="1">
      <alignment horizontal="center" vertical="center" wrapText="1"/>
    </xf>
    <xf numFmtId="164" fontId="5" fillId="0" borderId="4" xfId="3" applyNumberFormat="1" applyFont="1" applyFill="1" applyBorder="1" applyAlignment="1">
      <alignment horizontal="center" vertical="center" wrapText="1"/>
    </xf>
    <xf numFmtId="164" fontId="5" fillId="0" borderId="5" xfId="3" applyNumberFormat="1" applyFont="1" applyFill="1" applyBorder="1" applyAlignment="1">
      <alignment horizontal="center" vertical="center" wrapText="1"/>
    </xf>
    <xf numFmtId="164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5" fontId="5" fillId="0" borderId="1" xfId="4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64" fontId="5" fillId="0" borderId="10" xfId="3" applyNumberFormat="1" applyFont="1" applyFill="1" applyBorder="1" applyAlignment="1">
      <alignment horizontal="center" vertical="center" wrapText="1"/>
    </xf>
    <xf numFmtId="164" fontId="5" fillId="0" borderId="0" xfId="3" applyNumberFormat="1" applyFont="1" applyFill="1" applyBorder="1" applyAlignment="1">
      <alignment horizontal="center" vertical="center" wrapText="1"/>
    </xf>
    <xf numFmtId="164" fontId="5" fillId="0" borderId="11" xfId="3" applyNumberFormat="1" applyFont="1" applyFill="1" applyBorder="1" applyAlignment="1">
      <alignment horizontal="center" vertical="center" wrapText="1"/>
    </xf>
    <xf numFmtId="164" fontId="5" fillId="0" borderId="9" xfId="3" applyNumberFormat="1" applyFont="1" applyFill="1" applyBorder="1" applyAlignment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64" fontId="5" fillId="0" borderId="12" xfId="3" applyNumberFormat="1" applyFont="1" applyFill="1" applyBorder="1" applyAlignment="1">
      <alignment horizontal="center" vertical="center" wrapText="1"/>
    </xf>
    <xf numFmtId="164" fontId="5" fillId="0" borderId="13" xfId="3" applyNumberFormat="1" applyFont="1" applyFill="1" applyBorder="1" applyAlignment="1">
      <alignment horizontal="center" vertical="center" wrapText="1"/>
    </xf>
    <xf numFmtId="14" fontId="5" fillId="0" borderId="1" xfId="5" applyNumberFormat="1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5" fillId="0" borderId="11" xfId="5" applyFont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9" fontId="5" fillId="0" borderId="2" xfId="2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164" fontId="5" fillId="0" borderId="14" xfId="3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14" fontId="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9" fontId="5" fillId="0" borderId="9" xfId="2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3" fontId="4" fillId="0" borderId="1" xfId="1" applyFont="1" applyBorder="1" applyAlignment="1">
      <alignment horizontal="right" vertical="center"/>
    </xf>
    <xf numFmtId="43" fontId="4" fillId="2" borderId="1" xfId="1" applyFont="1" applyFill="1" applyBorder="1" applyAlignment="1">
      <alignment horizontal="right" vertical="center"/>
    </xf>
    <xf numFmtId="43" fontId="4" fillId="2" borderId="2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right" vertical="center"/>
    </xf>
    <xf numFmtId="43" fontId="4" fillId="0" borderId="1" xfId="1" applyFont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vertical="center"/>
    </xf>
    <xf numFmtId="43" fontId="4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43" fontId="4" fillId="4" borderId="1" xfId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43" fontId="4" fillId="3" borderId="1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43" fontId="8" fillId="0" borderId="1" xfId="1" applyFont="1" applyBorder="1" applyAlignment="1">
      <alignment vertical="center"/>
    </xf>
    <xf numFmtId="16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3" fontId="8" fillId="0" borderId="1" xfId="1" applyFont="1" applyBorder="1" applyAlignment="1">
      <alignment horizontal="center" vertical="center"/>
    </xf>
    <xf numFmtId="166" fontId="8" fillId="0" borderId="1" xfId="1" applyNumberFormat="1" applyFont="1" applyBorder="1" applyAlignment="1">
      <alignment vertical="center"/>
    </xf>
    <xf numFmtId="166" fontId="4" fillId="0" borderId="1" xfId="0" applyNumberFormat="1" applyFont="1" applyBorder="1" applyAlignment="1">
      <alignment horizontal="center" vertical="center" wrapText="1"/>
    </xf>
    <xf numFmtId="167" fontId="8" fillId="4" borderId="1" xfId="1" applyNumberFormat="1" applyFont="1" applyFill="1" applyBorder="1" applyAlignment="1">
      <alignment vertical="center"/>
    </xf>
    <xf numFmtId="43" fontId="4" fillId="0" borderId="1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3" fontId="4" fillId="3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43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43" fontId="4" fillId="0" borderId="0" xfId="1" applyFont="1" applyAlignment="1">
      <alignment horizontal="right" vertical="center"/>
    </xf>
    <xf numFmtId="167" fontId="8" fillId="0" borderId="1" xfId="1" applyNumberFormat="1" applyFont="1" applyBorder="1" applyAlignment="1">
      <alignment vertical="center"/>
    </xf>
    <xf numFmtId="169" fontId="8" fillId="0" borderId="1" xfId="1" applyNumberFormat="1" applyFont="1" applyBorder="1" applyAlignment="1">
      <alignment vertical="center"/>
    </xf>
    <xf numFmtId="170" fontId="4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vertical="center"/>
    </xf>
    <xf numFmtId="43" fontId="8" fillId="0" borderId="1" xfId="1" applyFont="1" applyBorder="1" applyAlignment="1">
      <alignment horizontal="left" vertical="center" wrapText="1"/>
    </xf>
    <xf numFmtId="43" fontId="8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4" fillId="0" borderId="1" xfId="1" applyFont="1" applyBorder="1"/>
    <xf numFmtId="0" fontId="7" fillId="0" borderId="1" xfId="0" applyFont="1" applyBorder="1" applyAlignment="1">
      <alignment horizontal="center" vertical="center" wrapText="1"/>
    </xf>
  </cellXfs>
  <cellStyles count="6">
    <cellStyle name="Comma" xfId="1" builtinId="3"/>
    <cellStyle name="Comma 2" xfId="3" xr:uid="{46C2DC2D-0F15-49C2-B419-1C856BBB39F0}"/>
    <cellStyle name="Normal" xfId="0" builtinId="0"/>
    <cellStyle name="Normal 2" xfId="5" xr:uid="{78A8DD96-F52D-4877-B61A-04A67BEC462F}"/>
    <cellStyle name="Normal 3" xfId="4" xr:uid="{E5D79345-BD70-465A-A8C5-1C386D3A690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A13C-CB58-41BC-B218-8CF95E00943F}">
  <dimension ref="A1:AX95"/>
  <sheetViews>
    <sheetView tabSelected="1" topLeftCell="E19" workbookViewId="0">
      <selection activeCell="X8" sqref="X8:X11"/>
    </sheetView>
  </sheetViews>
  <sheetFormatPr defaultColWidth="9.140625" defaultRowHeight="12.75" x14ac:dyDescent="0.2"/>
  <cols>
    <col min="1" max="1" width="3.85546875" style="1" customWidth="1"/>
    <col min="2" max="2" width="7.140625" style="2" customWidth="1"/>
    <col min="3" max="3" width="6" style="2" customWidth="1"/>
    <col min="4" max="4" width="26.7109375" style="3" customWidth="1"/>
    <col min="5" max="5" width="10.5703125" style="2" customWidth="1"/>
    <col min="6" max="6" width="6.85546875" style="2" customWidth="1"/>
    <col min="7" max="7" width="8.140625" style="2" customWidth="1"/>
    <col min="8" max="8" width="7.28515625" style="2" customWidth="1"/>
    <col min="9" max="9" width="8.140625" style="2" customWidth="1"/>
    <col min="10" max="10" width="7.7109375" style="2" customWidth="1"/>
    <col min="11" max="11" width="8" style="2" customWidth="1"/>
    <col min="12" max="12" width="7.28515625" style="1" customWidth="1"/>
    <col min="13" max="13" width="14.42578125" style="2" customWidth="1"/>
    <col min="14" max="14" width="8.85546875" style="2" customWidth="1"/>
    <col min="15" max="16" width="10" style="2" customWidth="1"/>
    <col min="17" max="17" width="10.85546875" style="2" customWidth="1"/>
    <col min="18" max="18" width="9.28515625" style="2" customWidth="1"/>
    <col min="19" max="19" width="8.28515625" style="2" customWidth="1"/>
    <col min="20" max="21" width="9.42578125" style="2" customWidth="1"/>
    <col min="22" max="22" width="9.140625" style="2" customWidth="1"/>
    <col min="23" max="23" width="9.7109375" style="2" customWidth="1"/>
    <col min="24" max="24" width="14.7109375" style="2" customWidth="1"/>
    <col min="25" max="25" width="9.5703125" style="2" customWidth="1"/>
    <col min="26" max="26" width="11.28515625" style="2" customWidth="1"/>
    <col min="27" max="27" width="9.42578125" style="1" customWidth="1"/>
    <col min="28" max="28" width="7.140625" style="1" customWidth="1"/>
    <col min="29" max="29" width="9.5703125" style="1" customWidth="1"/>
    <col min="30" max="30" width="9.28515625" style="2" customWidth="1"/>
    <col min="31" max="31" width="12.42578125" style="2" customWidth="1"/>
    <col min="32" max="32" width="11.5703125" style="2" customWidth="1"/>
    <col min="33" max="33" width="10.42578125" style="2" customWidth="1"/>
    <col min="34" max="34" width="11.28515625" style="2" customWidth="1"/>
    <col min="35" max="35" width="12.28515625" style="2" customWidth="1"/>
    <col min="36" max="36" width="14.85546875" style="2" customWidth="1"/>
    <col min="37" max="37" width="11" style="2" customWidth="1"/>
    <col min="38" max="38" width="15.42578125" style="2" bestFit="1" customWidth="1"/>
    <col min="39" max="39" width="14.7109375" style="2" customWidth="1"/>
    <col min="40" max="40" width="15" style="2" bestFit="1" customWidth="1"/>
    <col min="41" max="41" width="16.140625" style="4" customWidth="1"/>
    <col min="42" max="42" width="14" style="2" bestFit="1" customWidth="1"/>
    <col min="43" max="43" width="10.7109375" style="2" customWidth="1"/>
    <col min="44" max="44" width="8.5703125" style="1" customWidth="1"/>
    <col min="45" max="45" width="11" style="2" customWidth="1"/>
    <col min="46" max="46" width="10" style="2" customWidth="1"/>
    <col min="47" max="47" width="9.140625" style="2"/>
    <col min="48" max="50" width="14" style="2" bestFit="1" customWidth="1"/>
    <col min="51" max="16384" width="9.140625" style="2"/>
  </cols>
  <sheetData>
    <row r="1" spans="1:46" x14ac:dyDescent="0.2">
      <c r="A1" s="8"/>
      <c r="B1" s="9"/>
      <c r="C1" s="9"/>
      <c r="D1" s="10"/>
      <c r="E1" s="9"/>
      <c r="F1" s="9"/>
      <c r="G1" s="9"/>
      <c r="H1" s="9"/>
      <c r="I1" s="9"/>
      <c r="J1" s="9"/>
      <c r="K1" s="9"/>
      <c r="L1" s="8"/>
      <c r="M1" s="9"/>
      <c r="N1" s="9"/>
      <c r="O1" s="9" t="s">
        <v>0</v>
      </c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8"/>
      <c r="AB1" s="8"/>
      <c r="AC1" s="8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11"/>
      <c r="AP1" s="9"/>
      <c r="AQ1" s="9"/>
      <c r="AR1" s="8"/>
      <c r="AS1" s="9"/>
      <c r="AT1" s="9"/>
    </row>
    <row r="2" spans="1:46" x14ac:dyDescent="0.2">
      <c r="A2" s="8"/>
      <c r="B2" s="9"/>
      <c r="C2" s="9"/>
      <c r="D2" s="10"/>
      <c r="E2" s="9"/>
      <c r="F2" s="9"/>
      <c r="G2" s="9"/>
      <c r="H2" s="9"/>
      <c r="I2" s="9"/>
      <c r="J2" s="9"/>
      <c r="K2" s="9"/>
      <c r="L2" s="8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8"/>
      <c r="AB2" s="8"/>
      <c r="AC2" s="8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1"/>
      <c r="AP2" s="9"/>
      <c r="AQ2" s="9"/>
      <c r="AR2" s="8"/>
      <c r="AS2" s="9"/>
      <c r="AT2" s="9" t="s">
        <v>1</v>
      </c>
    </row>
    <row r="3" spans="1:46" ht="20.25" customHeight="1" x14ac:dyDescent="0.2">
      <c r="A3" s="12" t="s">
        <v>2</v>
      </c>
      <c r="B3" s="13" t="s">
        <v>3</v>
      </c>
      <c r="C3" s="14" t="s">
        <v>4</v>
      </c>
      <c r="D3" s="15" t="s">
        <v>5</v>
      </c>
      <c r="E3" s="13" t="s">
        <v>6</v>
      </c>
      <c r="F3" s="13" t="s">
        <v>7</v>
      </c>
      <c r="G3" s="13" t="s">
        <v>8</v>
      </c>
      <c r="H3" s="16" t="s">
        <v>9</v>
      </c>
      <c r="I3" s="17"/>
      <c r="J3" s="18"/>
      <c r="K3" s="19" t="s">
        <v>10</v>
      </c>
      <c r="L3" s="16" t="s">
        <v>11</v>
      </c>
      <c r="M3" s="18"/>
      <c r="N3" s="16" t="s">
        <v>12</v>
      </c>
      <c r="O3" s="18"/>
      <c r="P3" s="19" t="s">
        <v>13</v>
      </c>
      <c r="Q3" s="20" t="s">
        <v>14</v>
      </c>
      <c r="R3" s="21" t="s">
        <v>15</v>
      </c>
      <c r="S3" s="16" t="s">
        <v>16</v>
      </c>
      <c r="T3" s="17"/>
      <c r="U3" s="17"/>
      <c r="V3" s="17"/>
      <c r="W3" s="18"/>
      <c r="X3" s="16" t="s">
        <v>17</v>
      </c>
      <c r="Y3" s="18"/>
      <c r="Z3" s="22" t="s">
        <v>18</v>
      </c>
      <c r="AA3" s="23" t="s">
        <v>19</v>
      </c>
      <c r="AB3" s="23"/>
      <c r="AC3" s="23"/>
      <c r="AD3" s="23"/>
      <c r="AE3" s="24" t="s">
        <v>20</v>
      </c>
      <c r="AF3" s="25"/>
      <c r="AG3" s="26"/>
      <c r="AH3" s="27" t="s">
        <v>21</v>
      </c>
      <c r="AI3" s="28"/>
      <c r="AJ3" s="28"/>
      <c r="AK3" s="29"/>
      <c r="AL3" s="29"/>
      <c r="AM3" s="29"/>
      <c r="AN3" s="30"/>
      <c r="AO3" s="29"/>
      <c r="AP3" s="29"/>
      <c r="AQ3" s="31"/>
      <c r="AR3" s="32" t="s">
        <v>22</v>
      </c>
      <c r="AS3" s="32"/>
      <c r="AT3" s="32"/>
    </row>
    <row r="4" spans="1:46" ht="32.25" customHeight="1" x14ac:dyDescent="0.2">
      <c r="A4" s="12"/>
      <c r="B4" s="33"/>
      <c r="C4" s="34"/>
      <c r="D4" s="15"/>
      <c r="E4" s="33"/>
      <c r="F4" s="33"/>
      <c r="G4" s="33"/>
      <c r="H4" s="35"/>
      <c r="I4" s="36"/>
      <c r="J4" s="37"/>
      <c r="K4" s="38"/>
      <c r="L4" s="35"/>
      <c r="M4" s="37"/>
      <c r="N4" s="39" t="s">
        <v>23</v>
      </c>
      <c r="O4" s="39" t="s">
        <v>24</v>
      </c>
      <c r="P4" s="38"/>
      <c r="Q4" s="40"/>
      <c r="R4" s="41"/>
      <c r="S4" s="39" t="s">
        <v>25</v>
      </c>
      <c r="T4" s="39" t="s">
        <v>26</v>
      </c>
      <c r="U4" s="19" t="s">
        <v>27</v>
      </c>
      <c r="V4" s="42" t="s">
        <v>28</v>
      </c>
      <c r="W4" s="43"/>
      <c r="X4" s="44"/>
      <c r="Y4" s="45"/>
      <c r="Z4" s="22"/>
      <c r="AA4" s="46" t="s">
        <v>29</v>
      </c>
      <c r="AB4" s="46" t="s">
        <v>30</v>
      </c>
      <c r="AC4" s="46"/>
      <c r="AD4" s="46"/>
      <c r="AE4" s="47"/>
      <c r="AF4" s="48"/>
      <c r="AG4" s="49"/>
      <c r="AH4" s="50" t="s">
        <v>31</v>
      </c>
      <c r="AI4" s="50" t="s">
        <v>32</v>
      </c>
      <c r="AJ4" s="27" t="s">
        <v>33</v>
      </c>
      <c r="AK4" s="28"/>
      <c r="AL4" s="51"/>
      <c r="AM4" s="52" t="s">
        <v>34</v>
      </c>
      <c r="AN4" s="53"/>
      <c r="AO4" s="52" t="s">
        <v>35</v>
      </c>
      <c r="AP4" s="31"/>
      <c r="AQ4" s="50" t="s">
        <v>36</v>
      </c>
      <c r="AR4" s="54" t="s">
        <v>37</v>
      </c>
      <c r="AS4" s="50" t="s">
        <v>38</v>
      </c>
      <c r="AT4" s="50" t="s">
        <v>39</v>
      </c>
    </row>
    <row r="5" spans="1:46" ht="87.75" customHeight="1" x14ac:dyDescent="0.2">
      <c r="A5" s="12"/>
      <c r="B5" s="55"/>
      <c r="C5" s="56"/>
      <c r="D5" s="15"/>
      <c r="E5" s="55"/>
      <c r="F5" s="55"/>
      <c r="G5" s="55"/>
      <c r="H5" s="57" t="s">
        <v>40</v>
      </c>
      <c r="I5" s="58" t="s">
        <v>41</v>
      </c>
      <c r="J5" s="58" t="s">
        <v>42</v>
      </c>
      <c r="K5" s="59"/>
      <c r="L5" s="58" t="s">
        <v>40</v>
      </c>
      <c r="M5" s="58" t="s">
        <v>43</v>
      </c>
      <c r="N5" s="39"/>
      <c r="O5" s="39"/>
      <c r="P5" s="59"/>
      <c r="Q5" s="60"/>
      <c r="R5" s="61"/>
      <c r="S5" s="39"/>
      <c r="T5" s="39"/>
      <c r="U5" s="59"/>
      <c r="V5" s="62" t="s">
        <v>44</v>
      </c>
      <c r="W5" s="62" t="s">
        <v>45</v>
      </c>
      <c r="X5" s="62" t="s">
        <v>46</v>
      </c>
      <c r="Y5" s="63" t="s">
        <v>47</v>
      </c>
      <c r="Z5" s="22"/>
      <c r="AA5" s="46"/>
      <c r="AB5" s="62" t="s">
        <v>40</v>
      </c>
      <c r="AC5" s="57" t="s">
        <v>48</v>
      </c>
      <c r="AD5" s="57" t="s">
        <v>49</v>
      </c>
      <c r="AE5" s="57" t="s">
        <v>50</v>
      </c>
      <c r="AF5" s="57" t="s">
        <v>51</v>
      </c>
      <c r="AG5" s="57" t="s">
        <v>52</v>
      </c>
      <c r="AH5" s="64"/>
      <c r="AI5" s="64"/>
      <c r="AJ5" s="65" t="s">
        <v>53</v>
      </c>
      <c r="AK5" s="65" t="s">
        <v>54</v>
      </c>
      <c r="AL5" s="65" t="s">
        <v>55</v>
      </c>
      <c r="AM5" s="66" t="s">
        <v>56</v>
      </c>
      <c r="AN5" s="65" t="s">
        <v>57</v>
      </c>
      <c r="AO5" s="67" t="s">
        <v>56</v>
      </c>
      <c r="AP5" s="65" t="s">
        <v>57</v>
      </c>
      <c r="AQ5" s="64"/>
      <c r="AR5" s="68"/>
      <c r="AS5" s="64"/>
      <c r="AT5" s="64"/>
    </row>
    <row r="6" spans="1:46" x14ac:dyDescent="0.2">
      <c r="A6" s="8">
        <v>1</v>
      </c>
      <c r="B6" s="69">
        <v>2</v>
      </c>
      <c r="C6" s="70">
        <v>3</v>
      </c>
      <c r="D6" s="8">
        <v>4</v>
      </c>
      <c r="E6" s="69">
        <v>5</v>
      </c>
      <c r="F6" s="70">
        <v>6</v>
      </c>
      <c r="G6" s="8">
        <v>7</v>
      </c>
      <c r="H6" s="69">
        <v>8</v>
      </c>
      <c r="I6" s="70">
        <v>9</v>
      </c>
      <c r="J6" s="8">
        <v>10</v>
      </c>
      <c r="K6" s="69">
        <v>11</v>
      </c>
      <c r="L6" s="70">
        <v>12</v>
      </c>
      <c r="M6" s="8">
        <v>13</v>
      </c>
      <c r="N6" s="69">
        <v>14</v>
      </c>
      <c r="O6" s="70">
        <v>15</v>
      </c>
      <c r="P6" s="8">
        <v>16</v>
      </c>
      <c r="Q6" s="69">
        <v>17</v>
      </c>
      <c r="R6" s="70">
        <v>18</v>
      </c>
      <c r="S6" s="8">
        <v>19</v>
      </c>
      <c r="T6" s="69">
        <v>20</v>
      </c>
      <c r="U6" s="70">
        <v>21</v>
      </c>
      <c r="V6" s="8">
        <v>22</v>
      </c>
      <c r="W6" s="69">
        <v>23</v>
      </c>
      <c r="X6" s="70">
        <v>24</v>
      </c>
      <c r="Y6" s="8">
        <v>25</v>
      </c>
      <c r="Z6" s="69">
        <v>26</v>
      </c>
      <c r="AA6" s="70">
        <v>27</v>
      </c>
      <c r="AB6" s="8">
        <v>28</v>
      </c>
      <c r="AC6" s="69">
        <v>29</v>
      </c>
      <c r="AD6" s="70">
        <v>30</v>
      </c>
      <c r="AE6" s="8">
        <v>31</v>
      </c>
      <c r="AF6" s="69">
        <v>32</v>
      </c>
      <c r="AG6" s="70">
        <v>33</v>
      </c>
      <c r="AH6" s="8">
        <v>34</v>
      </c>
      <c r="AI6" s="69">
        <v>35</v>
      </c>
      <c r="AJ6" s="70">
        <v>36</v>
      </c>
      <c r="AK6" s="8">
        <v>37</v>
      </c>
      <c r="AL6" s="69">
        <v>38</v>
      </c>
      <c r="AM6" s="70">
        <v>39</v>
      </c>
      <c r="AN6" s="8">
        <v>40</v>
      </c>
      <c r="AO6" s="69">
        <v>41</v>
      </c>
      <c r="AP6" s="70">
        <v>42</v>
      </c>
      <c r="AQ6" s="8">
        <v>43</v>
      </c>
      <c r="AR6" s="69">
        <v>44</v>
      </c>
      <c r="AS6" s="70">
        <v>45</v>
      </c>
      <c r="AT6" s="8">
        <v>46</v>
      </c>
    </row>
    <row r="7" spans="1:46" x14ac:dyDescent="0.2">
      <c r="A7" s="71"/>
      <c r="B7" s="72" t="s">
        <v>58</v>
      </c>
      <c r="C7" s="71"/>
      <c r="D7" s="73" t="s">
        <v>59</v>
      </c>
      <c r="E7" s="57"/>
      <c r="F7" s="74"/>
      <c r="G7" s="74"/>
      <c r="H7" s="74"/>
      <c r="I7" s="74"/>
      <c r="J7" s="74"/>
      <c r="K7" s="74"/>
      <c r="L7" s="71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1"/>
      <c r="AB7" s="71"/>
      <c r="AC7" s="71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57"/>
      <c r="AP7" s="74"/>
      <c r="AQ7" s="74"/>
      <c r="AR7" s="71"/>
      <c r="AS7" s="74"/>
      <c r="AT7" s="74"/>
    </row>
    <row r="8" spans="1:46" ht="22.5" x14ac:dyDescent="0.2">
      <c r="A8" s="71">
        <v>1</v>
      </c>
      <c r="B8" s="57" t="s">
        <v>60</v>
      </c>
      <c r="C8" s="71" t="s">
        <v>61</v>
      </c>
      <c r="D8" s="75" t="s">
        <v>62</v>
      </c>
      <c r="E8" s="57" t="s">
        <v>63</v>
      </c>
      <c r="F8" s="57" t="s">
        <v>59</v>
      </c>
      <c r="G8" s="76">
        <v>11014.8</v>
      </c>
      <c r="H8" s="57" t="s">
        <v>64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8" t="s">
        <v>65</v>
      </c>
      <c r="U8" s="79">
        <v>8219.3172730000006</v>
      </c>
      <c r="V8" s="80">
        <v>2010</v>
      </c>
      <c r="W8" s="80" t="s">
        <v>66</v>
      </c>
      <c r="X8" s="81" t="s">
        <v>67</v>
      </c>
      <c r="Y8" s="82">
        <v>2637847</v>
      </c>
      <c r="Z8" s="77">
        <v>0</v>
      </c>
      <c r="AA8" s="83" t="s">
        <v>68</v>
      </c>
      <c r="AB8" s="83" t="s">
        <v>69</v>
      </c>
      <c r="AC8" s="83" t="s">
        <v>69</v>
      </c>
      <c r="AD8" s="77">
        <v>11014.8</v>
      </c>
      <c r="AE8" s="77">
        <v>0</v>
      </c>
      <c r="AF8" s="77">
        <v>0</v>
      </c>
      <c r="AG8" s="77">
        <v>0</v>
      </c>
      <c r="AH8" s="77">
        <v>9846.49</v>
      </c>
      <c r="AI8" s="84">
        <v>1567.19</v>
      </c>
      <c r="AJ8" s="77">
        <v>45.935611999999999</v>
      </c>
      <c r="AK8" s="85">
        <v>0</v>
      </c>
      <c r="AL8" s="86">
        <v>1168.3</v>
      </c>
      <c r="AM8" s="71" t="s">
        <v>70</v>
      </c>
      <c r="AN8" s="77">
        <v>154.16628399999999</v>
      </c>
      <c r="AO8" s="57" t="s">
        <v>71</v>
      </c>
      <c r="AP8" s="77">
        <v>3.6218620000000001</v>
      </c>
      <c r="AQ8" s="77">
        <v>0</v>
      </c>
      <c r="AR8" s="71">
        <v>80</v>
      </c>
      <c r="AS8" s="77">
        <v>9846.49</v>
      </c>
      <c r="AT8" s="84">
        <v>1567.19</v>
      </c>
    </row>
    <row r="9" spans="1:46" ht="22.5" x14ac:dyDescent="0.2">
      <c r="A9" s="71">
        <f>A8+1</f>
        <v>2</v>
      </c>
      <c r="B9" s="57" t="s">
        <v>72</v>
      </c>
      <c r="C9" s="71" t="s">
        <v>61</v>
      </c>
      <c r="D9" s="75" t="s">
        <v>73</v>
      </c>
      <c r="E9" s="57" t="s">
        <v>63</v>
      </c>
      <c r="F9" s="57" t="s">
        <v>59</v>
      </c>
      <c r="G9" s="76">
        <v>9936.7999999999993</v>
      </c>
      <c r="H9" s="57" t="s">
        <v>64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8" t="s">
        <v>74</v>
      </c>
      <c r="U9" s="81">
        <v>9936.7999999999993</v>
      </c>
      <c r="V9" s="80">
        <v>2010</v>
      </c>
      <c r="W9" s="80">
        <v>2023</v>
      </c>
      <c r="X9" s="81" t="s">
        <v>75</v>
      </c>
      <c r="Y9" s="82">
        <v>5443822</v>
      </c>
      <c r="Z9" s="77">
        <v>0</v>
      </c>
      <c r="AA9" s="83">
        <v>0</v>
      </c>
      <c r="AB9" s="83" t="s">
        <v>69</v>
      </c>
      <c r="AC9" s="83" t="s">
        <v>69</v>
      </c>
      <c r="AD9" s="77">
        <v>0</v>
      </c>
      <c r="AE9" s="77">
        <v>0</v>
      </c>
      <c r="AF9" s="77">
        <v>0</v>
      </c>
      <c r="AG9" s="77">
        <v>0</v>
      </c>
      <c r="AH9" s="74"/>
      <c r="AI9" s="85">
        <v>0</v>
      </c>
      <c r="AJ9" s="74"/>
      <c r="AK9" s="85">
        <v>0</v>
      </c>
      <c r="AL9" s="85">
        <v>0</v>
      </c>
      <c r="AM9" s="71" t="s">
        <v>76</v>
      </c>
      <c r="AN9" s="74"/>
      <c r="AO9" s="57" t="s">
        <v>77</v>
      </c>
      <c r="AP9" s="74"/>
      <c r="AQ9" s="77">
        <v>0</v>
      </c>
      <c r="AR9" s="71">
        <v>40</v>
      </c>
      <c r="AS9" s="74"/>
      <c r="AT9" s="85">
        <v>0</v>
      </c>
    </row>
    <row r="10" spans="1:46" ht="33.75" x14ac:dyDescent="0.2">
      <c r="A10" s="71">
        <f t="shared" ref="A10:A41" si="0">A9+1</f>
        <v>3</v>
      </c>
      <c r="B10" s="57" t="s">
        <v>78</v>
      </c>
      <c r="C10" s="71" t="s">
        <v>61</v>
      </c>
      <c r="D10" s="75" t="s">
        <v>79</v>
      </c>
      <c r="E10" s="57" t="s">
        <v>63</v>
      </c>
      <c r="F10" s="57" t="s">
        <v>59</v>
      </c>
      <c r="G10" s="76">
        <v>13497.7</v>
      </c>
      <c r="H10" s="57" t="s">
        <v>64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8" t="s">
        <v>80</v>
      </c>
      <c r="U10" s="79">
        <v>13497.7</v>
      </c>
      <c r="V10" s="80" t="s">
        <v>80</v>
      </c>
      <c r="W10" s="80" t="s">
        <v>81</v>
      </c>
      <c r="X10" s="81" t="s">
        <v>82</v>
      </c>
      <c r="Y10" s="82">
        <v>5417694</v>
      </c>
      <c r="Z10" s="77">
        <v>0</v>
      </c>
      <c r="AA10" s="87" t="s">
        <v>83</v>
      </c>
      <c r="AB10" s="83" t="s">
        <v>69</v>
      </c>
      <c r="AC10" s="83" t="s">
        <v>69</v>
      </c>
      <c r="AD10" s="77">
        <v>13497.7</v>
      </c>
      <c r="AE10" s="77">
        <v>0</v>
      </c>
      <c r="AF10" s="77">
        <v>0</v>
      </c>
      <c r="AG10" s="77">
        <v>0</v>
      </c>
      <c r="AH10" s="77">
        <v>12971.181328999999</v>
      </c>
      <c r="AI10" s="84">
        <v>2356.98</v>
      </c>
      <c r="AJ10" s="74"/>
      <c r="AK10" s="85">
        <v>0</v>
      </c>
      <c r="AL10" s="85">
        <v>0</v>
      </c>
      <c r="AM10" s="71" t="s">
        <v>76</v>
      </c>
      <c r="AN10" s="77">
        <v>180.79389800000001</v>
      </c>
      <c r="AO10" s="57" t="s">
        <v>71</v>
      </c>
      <c r="AP10" s="77">
        <v>33.973669000000001</v>
      </c>
      <c r="AQ10" s="77">
        <v>0</v>
      </c>
      <c r="AR10" s="71">
        <v>95</v>
      </c>
      <c r="AS10" s="77">
        <v>12971.181328999999</v>
      </c>
      <c r="AT10" s="84">
        <v>2356.98</v>
      </c>
    </row>
    <row r="11" spans="1:46" ht="22.5" x14ac:dyDescent="0.2">
      <c r="A11" s="71">
        <f t="shared" si="0"/>
        <v>4</v>
      </c>
      <c r="B11" s="57" t="s">
        <v>84</v>
      </c>
      <c r="C11" s="71" t="s">
        <v>61</v>
      </c>
      <c r="D11" s="75" t="s">
        <v>85</v>
      </c>
      <c r="E11" s="57" t="s">
        <v>63</v>
      </c>
      <c r="F11" s="57" t="s">
        <v>59</v>
      </c>
      <c r="G11" s="76">
        <v>2000</v>
      </c>
      <c r="H11" s="57" t="s">
        <v>69</v>
      </c>
      <c r="I11" s="88" t="s">
        <v>86</v>
      </c>
      <c r="J11" s="88">
        <v>75</v>
      </c>
      <c r="K11" s="77">
        <v>0</v>
      </c>
      <c r="L11" s="77" t="s">
        <v>69</v>
      </c>
      <c r="M11" s="77">
        <v>0</v>
      </c>
      <c r="N11" s="77" t="s">
        <v>87</v>
      </c>
      <c r="O11" s="77" t="s">
        <v>88</v>
      </c>
      <c r="P11" s="71">
        <v>1</v>
      </c>
      <c r="Q11" s="71" t="s">
        <v>89</v>
      </c>
      <c r="R11" s="71" t="s">
        <v>90</v>
      </c>
      <c r="S11" s="77">
        <v>0</v>
      </c>
      <c r="T11" s="78" t="s">
        <v>91</v>
      </c>
      <c r="U11" s="79">
        <v>2450.46</v>
      </c>
      <c r="V11" s="80" t="s">
        <v>91</v>
      </c>
      <c r="W11" s="80" t="s">
        <v>92</v>
      </c>
      <c r="X11" s="81" t="s">
        <v>93</v>
      </c>
      <c r="Y11" s="82">
        <v>5347165</v>
      </c>
      <c r="Z11" s="77">
        <v>0</v>
      </c>
      <c r="AA11" s="87" t="s">
        <v>94</v>
      </c>
      <c r="AB11" s="83" t="s">
        <v>69</v>
      </c>
      <c r="AC11" s="83" t="s">
        <v>69</v>
      </c>
      <c r="AD11" s="77">
        <v>4088</v>
      </c>
      <c r="AE11" s="77">
        <v>0</v>
      </c>
      <c r="AF11" s="77">
        <v>0</v>
      </c>
      <c r="AG11" s="77">
        <v>0</v>
      </c>
      <c r="AH11" s="76">
        <v>2000</v>
      </c>
      <c r="AI11" s="84">
        <v>469.1</v>
      </c>
      <c r="AJ11" s="77">
        <v>41.69</v>
      </c>
      <c r="AK11" s="85">
        <v>0</v>
      </c>
      <c r="AL11" s="85">
        <v>0</v>
      </c>
      <c r="AM11" s="71" t="s">
        <v>95</v>
      </c>
      <c r="AN11" s="89">
        <v>41.690669</v>
      </c>
      <c r="AO11" s="90" t="s">
        <v>96</v>
      </c>
      <c r="AP11" s="91"/>
      <c r="AQ11" s="77">
        <v>0</v>
      </c>
      <c r="AR11" s="71">
        <v>100</v>
      </c>
      <c r="AS11" s="76">
        <v>2000</v>
      </c>
      <c r="AT11" s="84">
        <v>469.1</v>
      </c>
    </row>
    <row r="12" spans="1:46" ht="22.5" x14ac:dyDescent="0.2">
      <c r="A12" s="71">
        <f t="shared" si="0"/>
        <v>5</v>
      </c>
      <c r="B12" s="57" t="s">
        <v>97</v>
      </c>
      <c r="C12" s="71" t="s">
        <v>61</v>
      </c>
      <c r="D12" s="75" t="s">
        <v>98</v>
      </c>
      <c r="E12" s="57" t="s">
        <v>63</v>
      </c>
      <c r="F12" s="57" t="s">
        <v>59</v>
      </c>
      <c r="G12" s="76">
        <v>7280.2</v>
      </c>
      <c r="H12" s="57" t="s">
        <v>64</v>
      </c>
      <c r="I12" s="77">
        <v>0</v>
      </c>
      <c r="J12" s="77">
        <v>0</v>
      </c>
      <c r="K12" s="77">
        <v>0</v>
      </c>
      <c r="L12" s="77" t="s">
        <v>69</v>
      </c>
      <c r="M12" s="77">
        <v>0</v>
      </c>
      <c r="N12" s="77" t="s">
        <v>99</v>
      </c>
      <c r="O12" s="77" t="s">
        <v>100</v>
      </c>
      <c r="P12" s="71">
        <v>1</v>
      </c>
      <c r="Q12" s="71" t="s">
        <v>89</v>
      </c>
      <c r="R12" s="71" t="s">
        <v>101</v>
      </c>
      <c r="S12" s="77">
        <v>0</v>
      </c>
      <c r="T12" s="78" t="s">
        <v>102</v>
      </c>
      <c r="U12" s="78">
        <v>2357.0835750000001</v>
      </c>
      <c r="V12" s="80" t="s">
        <v>102</v>
      </c>
      <c r="W12" s="80" t="s">
        <v>103</v>
      </c>
      <c r="X12" s="81" t="s">
        <v>104</v>
      </c>
      <c r="Y12" s="82">
        <v>2095742</v>
      </c>
      <c r="Z12" s="77">
        <v>0</v>
      </c>
      <c r="AA12" s="87" t="s">
        <v>105</v>
      </c>
      <c r="AB12" s="83" t="s">
        <v>69</v>
      </c>
      <c r="AC12" s="83" t="s">
        <v>69</v>
      </c>
      <c r="AD12" s="77">
        <v>7280.1485670000002</v>
      </c>
      <c r="AE12" s="77">
        <v>0</v>
      </c>
      <c r="AF12" s="77">
        <v>0</v>
      </c>
      <c r="AG12" s="77">
        <v>0</v>
      </c>
      <c r="AH12" s="77">
        <v>3780.2</v>
      </c>
      <c r="AI12" s="85">
        <v>0</v>
      </c>
      <c r="AJ12" s="77">
        <v>0</v>
      </c>
      <c r="AK12" s="85">
        <v>0</v>
      </c>
      <c r="AL12" s="85">
        <v>0</v>
      </c>
      <c r="AM12" s="71" t="s">
        <v>76</v>
      </c>
      <c r="AN12" s="74"/>
      <c r="AO12" s="57" t="s">
        <v>106</v>
      </c>
      <c r="AP12" s="74"/>
      <c r="AQ12" s="77">
        <v>0</v>
      </c>
      <c r="AR12" s="71">
        <v>40</v>
      </c>
      <c r="AS12" s="77">
        <v>3780.2</v>
      </c>
      <c r="AT12" s="85">
        <v>0</v>
      </c>
    </row>
    <row r="13" spans="1:46" ht="22.5" x14ac:dyDescent="0.2">
      <c r="A13" s="71">
        <f t="shared" si="0"/>
        <v>6</v>
      </c>
      <c r="B13" s="57" t="s">
        <v>107</v>
      </c>
      <c r="C13" s="71" t="s">
        <v>61</v>
      </c>
      <c r="D13" s="75" t="s">
        <v>108</v>
      </c>
      <c r="E13" s="57" t="s">
        <v>63</v>
      </c>
      <c r="F13" s="57" t="s">
        <v>59</v>
      </c>
      <c r="G13" s="76">
        <v>4000</v>
      </c>
      <c r="H13" s="57" t="s">
        <v>69</v>
      </c>
      <c r="I13" s="88" t="s">
        <v>86</v>
      </c>
      <c r="J13" s="88">
        <v>75</v>
      </c>
      <c r="K13" s="77">
        <v>0</v>
      </c>
      <c r="L13" s="77" t="s">
        <v>69</v>
      </c>
      <c r="M13" s="77">
        <v>0</v>
      </c>
      <c r="N13" s="77" t="s">
        <v>109</v>
      </c>
      <c r="O13" s="77" t="s">
        <v>110</v>
      </c>
      <c r="P13" s="71">
        <v>3</v>
      </c>
      <c r="Q13" s="71" t="s">
        <v>89</v>
      </c>
      <c r="R13" s="71" t="s">
        <v>90</v>
      </c>
      <c r="S13" s="77">
        <v>0</v>
      </c>
      <c r="T13" s="78" t="s">
        <v>111</v>
      </c>
      <c r="U13" s="81">
        <v>3685.8727690000001</v>
      </c>
      <c r="V13" s="80" t="s">
        <v>111</v>
      </c>
      <c r="W13" s="80" t="s">
        <v>112</v>
      </c>
      <c r="X13" s="81" t="s">
        <v>113</v>
      </c>
      <c r="Y13" s="82">
        <v>5891493</v>
      </c>
      <c r="Z13" s="77">
        <v>0</v>
      </c>
      <c r="AA13" s="83" t="s">
        <v>114</v>
      </c>
      <c r="AB13" s="83" t="s">
        <v>64</v>
      </c>
      <c r="AC13" s="83" t="s">
        <v>64</v>
      </c>
      <c r="AD13" s="92">
        <v>3685.8727690000001</v>
      </c>
      <c r="AE13" s="77">
        <v>0</v>
      </c>
      <c r="AF13" s="77">
        <v>0</v>
      </c>
      <c r="AG13" s="77">
        <v>0</v>
      </c>
      <c r="AH13" s="77">
        <v>3500</v>
      </c>
      <c r="AI13" s="85">
        <v>0</v>
      </c>
      <c r="AJ13" s="74"/>
      <c r="AK13" s="85">
        <v>0</v>
      </c>
      <c r="AL13" s="85">
        <v>0</v>
      </c>
      <c r="AM13" s="71" t="s">
        <v>70</v>
      </c>
      <c r="AN13" s="91"/>
      <c r="AO13" s="93" t="s">
        <v>115</v>
      </c>
      <c r="AP13" s="91"/>
      <c r="AQ13" s="77">
        <v>0</v>
      </c>
      <c r="AR13" s="71">
        <v>90</v>
      </c>
      <c r="AS13" s="77">
        <v>3500</v>
      </c>
      <c r="AT13" s="85">
        <v>0</v>
      </c>
    </row>
    <row r="14" spans="1:46" ht="22.5" x14ac:dyDescent="0.2">
      <c r="A14" s="71">
        <f t="shared" si="0"/>
        <v>7</v>
      </c>
      <c r="B14" s="57" t="s">
        <v>116</v>
      </c>
      <c r="C14" s="71" t="s">
        <v>61</v>
      </c>
      <c r="D14" s="75" t="s">
        <v>117</v>
      </c>
      <c r="E14" s="57" t="s">
        <v>63</v>
      </c>
      <c r="F14" s="57" t="s">
        <v>59</v>
      </c>
      <c r="G14" s="76">
        <v>9793.4</v>
      </c>
      <c r="H14" s="57" t="s">
        <v>64</v>
      </c>
      <c r="I14" s="77">
        <v>0</v>
      </c>
      <c r="J14" s="77">
        <v>0</v>
      </c>
      <c r="K14" s="77">
        <v>0</v>
      </c>
      <c r="L14" s="77" t="s">
        <v>69</v>
      </c>
      <c r="M14" s="77">
        <v>0</v>
      </c>
      <c r="N14" s="77" t="s">
        <v>118</v>
      </c>
      <c r="O14" s="77" t="s">
        <v>119</v>
      </c>
      <c r="P14" s="71">
        <v>1</v>
      </c>
      <c r="Q14" s="71" t="s">
        <v>89</v>
      </c>
      <c r="R14" s="71" t="s">
        <v>90</v>
      </c>
      <c r="S14" s="77">
        <v>0</v>
      </c>
      <c r="T14" s="78" t="s">
        <v>120</v>
      </c>
      <c r="U14" s="79">
        <v>5820.4444489999996</v>
      </c>
      <c r="V14" s="80" t="s">
        <v>121</v>
      </c>
      <c r="W14" s="80" t="s">
        <v>122</v>
      </c>
      <c r="X14" s="81" t="s">
        <v>123</v>
      </c>
      <c r="Y14" s="82">
        <v>5121159</v>
      </c>
      <c r="Z14" s="77">
        <v>0</v>
      </c>
      <c r="AA14" s="83" t="s">
        <v>124</v>
      </c>
      <c r="AB14" s="83" t="s">
        <v>69</v>
      </c>
      <c r="AC14" s="83" t="s">
        <v>69</v>
      </c>
      <c r="AD14" s="76">
        <v>9793.4</v>
      </c>
      <c r="AE14" s="77">
        <v>0</v>
      </c>
      <c r="AF14" s="77">
        <v>0</v>
      </c>
      <c r="AG14" s="77">
        <v>0</v>
      </c>
      <c r="AH14" s="77">
        <v>6976.51</v>
      </c>
      <c r="AI14" s="84">
        <v>976.51</v>
      </c>
      <c r="AJ14" s="85">
        <v>0</v>
      </c>
      <c r="AK14" s="85">
        <v>0</v>
      </c>
      <c r="AL14" s="85">
        <v>0</v>
      </c>
      <c r="AM14" s="71" t="s">
        <v>76</v>
      </c>
      <c r="AN14" s="77">
        <v>113.364694</v>
      </c>
      <c r="AO14" s="87" t="s">
        <v>125</v>
      </c>
      <c r="AP14" s="77">
        <v>58.263646000000001</v>
      </c>
      <c r="AQ14" s="77">
        <v>0</v>
      </c>
      <c r="AR14" s="71">
        <v>70</v>
      </c>
      <c r="AS14" s="77">
        <v>6976.51</v>
      </c>
      <c r="AT14" s="84">
        <v>976.51</v>
      </c>
    </row>
    <row r="15" spans="1:46" ht="22.5" x14ac:dyDescent="0.2">
      <c r="A15" s="71">
        <f t="shared" si="0"/>
        <v>8</v>
      </c>
      <c r="B15" s="57" t="s">
        <v>126</v>
      </c>
      <c r="C15" s="71" t="s">
        <v>61</v>
      </c>
      <c r="D15" s="75" t="s">
        <v>127</v>
      </c>
      <c r="E15" s="57" t="s">
        <v>63</v>
      </c>
      <c r="F15" s="57" t="s">
        <v>59</v>
      </c>
      <c r="G15" s="76">
        <v>200</v>
      </c>
      <c r="H15" s="57" t="s">
        <v>69</v>
      </c>
      <c r="I15" s="88" t="s">
        <v>86</v>
      </c>
      <c r="J15" s="88">
        <v>75</v>
      </c>
      <c r="K15" s="77">
        <v>0</v>
      </c>
      <c r="L15" s="77" t="s">
        <v>69</v>
      </c>
      <c r="M15" s="77">
        <v>0</v>
      </c>
      <c r="N15" s="77" t="s">
        <v>128</v>
      </c>
      <c r="O15" s="77" t="s">
        <v>129</v>
      </c>
      <c r="P15" s="71">
        <v>6</v>
      </c>
      <c r="Q15" s="71" t="s">
        <v>89</v>
      </c>
      <c r="R15" s="71" t="s">
        <v>90</v>
      </c>
      <c r="S15" s="77">
        <v>0</v>
      </c>
      <c r="T15" s="78" t="s">
        <v>130</v>
      </c>
      <c r="U15" s="81">
        <v>200</v>
      </c>
      <c r="V15" s="80" t="s">
        <v>130</v>
      </c>
      <c r="W15" s="80" t="s">
        <v>131</v>
      </c>
      <c r="X15" s="81" t="s">
        <v>132</v>
      </c>
      <c r="Y15" s="82">
        <v>4127943</v>
      </c>
      <c r="Z15" s="77">
        <v>0</v>
      </c>
      <c r="AA15" s="83">
        <v>0</v>
      </c>
      <c r="AB15" s="83" t="s">
        <v>64</v>
      </c>
      <c r="AC15" s="83" t="s">
        <v>64</v>
      </c>
      <c r="AD15" s="77">
        <v>0</v>
      </c>
      <c r="AE15" s="77">
        <v>0</v>
      </c>
      <c r="AF15" s="77">
        <v>0</v>
      </c>
      <c r="AG15" s="77">
        <v>0</v>
      </c>
      <c r="AH15" s="77">
        <v>150</v>
      </c>
      <c r="AI15" s="85">
        <v>50</v>
      </c>
      <c r="AJ15" s="85">
        <v>0</v>
      </c>
      <c r="AK15" s="85">
        <v>0</v>
      </c>
      <c r="AL15" s="85">
        <v>0</v>
      </c>
      <c r="AM15" s="71" t="s">
        <v>95</v>
      </c>
      <c r="AN15" s="85">
        <v>0</v>
      </c>
      <c r="AO15" s="92">
        <v>0</v>
      </c>
      <c r="AP15" s="85">
        <v>0</v>
      </c>
      <c r="AQ15" s="77">
        <v>0</v>
      </c>
      <c r="AR15" s="71">
        <v>100</v>
      </c>
      <c r="AS15" s="77">
        <v>150</v>
      </c>
      <c r="AT15" s="85">
        <v>50</v>
      </c>
    </row>
    <row r="16" spans="1:46" ht="22.5" x14ac:dyDescent="0.2">
      <c r="A16" s="71">
        <f t="shared" si="0"/>
        <v>9</v>
      </c>
      <c r="B16" s="57" t="s">
        <v>133</v>
      </c>
      <c r="C16" s="71" t="s">
        <v>61</v>
      </c>
      <c r="D16" s="75" t="s">
        <v>134</v>
      </c>
      <c r="E16" s="57" t="s">
        <v>63</v>
      </c>
      <c r="F16" s="57" t="s">
        <v>59</v>
      </c>
      <c r="G16" s="76">
        <v>550</v>
      </c>
      <c r="H16" s="57" t="s">
        <v>64</v>
      </c>
      <c r="I16" s="77">
        <v>0</v>
      </c>
      <c r="J16" s="77">
        <v>0</v>
      </c>
      <c r="K16" s="77">
        <v>0</v>
      </c>
      <c r="L16" s="77" t="s">
        <v>69</v>
      </c>
      <c r="M16" s="77">
        <v>0</v>
      </c>
      <c r="N16" s="77" t="s">
        <v>135</v>
      </c>
      <c r="O16" s="77" t="s">
        <v>136</v>
      </c>
      <c r="P16" s="71">
        <v>1</v>
      </c>
      <c r="Q16" s="71" t="s">
        <v>89</v>
      </c>
      <c r="R16" s="71" t="s">
        <v>90</v>
      </c>
      <c r="S16" s="77">
        <v>0</v>
      </c>
      <c r="T16" s="78" t="s">
        <v>137</v>
      </c>
      <c r="U16" s="81">
        <v>541.4</v>
      </c>
      <c r="V16" s="80" t="s">
        <v>137</v>
      </c>
      <c r="W16" s="80" t="s">
        <v>138</v>
      </c>
      <c r="X16" s="81" t="s">
        <v>139</v>
      </c>
      <c r="Y16" s="82">
        <v>3130606</v>
      </c>
      <c r="Z16" s="77">
        <v>0</v>
      </c>
      <c r="AA16" s="83">
        <v>0</v>
      </c>
      <c r="AB16" s="83" t="s">
        <v>64</v>
      </c>
      <c r="AC16" s="83" t="s">
        <v>64</v>
      </c>
      <c r="AD16" s="77">
        <v>0</v>
      </c>
      <c r="AE16" s="77">
        <v>0</v>
      </c>
      <c r="AF16" s="77">
        <v>0</v>
      </c>
      <c r="AG16" s="77">
        <v>0</v>
      </c>
      <c r="AH16" s="77">
        <v>470.35</v>
      </c>
      <c r="AI16" s="85">
        <v>0</v>
      </c>
      <c r="AJ16" s="85">
        <v>0</v>
      </c>
      <c r="AK16" s="85">
        <v>0</v>
      </c>
      <c r="AL16" s="85">
        <v>0</v>
      </c>
      <c r="AM16" s="71" t="s">
        <v>76</v>
      </c>
      <c r="AN16" s="94">
        <v>8.2831139999999994</v>
      </c>
      <c r="AO16" s="57" t="s">
        <v>140</v>
      </c>
      <c r="AP16" s="94">
        <v>4.1415559999999996</v>
      </c>
      <c r="AQ16" s="77">
        <v>0</v>
      </c>
      <c r="AR16" s="71">
        <v>70</v>
      </c>
      <c r="AS16" s="77">
        <v>470.35</v>
      </c>
      <c r="AT16" s="85">
        <v>0</v>
      </c>
    </row>
    <row r="17" spans="1:50" ht="22.5" x14ac:dyDescent="0.2">
      <c r="A17" s="71">
        <f t="shared" si="0"/>
        <v>10</v>
      </c>
      <c r="B17" s="57" t="s">
        <v>141</v>
      </c>
      <c r="C17" s="71" t="s">
        <v>61</v>
      </c>
      <c r="D17" s="75" t="s">
        <v>142</v>
      </c>
      <c r="E17" s="57" t="s">
        <v>63</v>
      </c>
      <c r="F17" s="57" t="s">
        <v>59</v>
      </c>
      <c r="G17" s="76">
        <v>616.79999999999995</v>
      </c>
      <c r="H17" s="57" t="s">
        <v>64</v>
      </c>
      <c r="I17" s="77" t="s">
        <v>143</v>
      </c>
      <c r="J17" s="83" t="s">
        <v>144</v>
      </c>
      <c r="K17" s="77">
        <v>0</v>
      </c>
      <c r="L17" s="77" t="s">
        <v>69</v>
      </c>
      <c r="M17" s="77" t="s">
        <v>145</v>
      </c>
      <c r="N17" s="77">
        <v>0</v>
      </c>
      <c r="O17" s="77">
        <v>0</v>
      </c>
      <c r="P17" s="88">
        <v>2</v>
      </c>
      <c r="Q17" s="83" t="s">
        <v>146</v>
      </c>
      <c r="R17" s="71" t="s">
        <v>90</v>
      </c>
      <c r="S17" s="77">
        <v>0</v>
      </c>
      <c r="T17" s="78" t="s">
        <v>147</v>
      </c>
      <c r="U17" s="81">
        <v>249.91535500000001</v>
      </c>
      <c r="V17" s="80" t="s">
        <v>147</v>
      </c>
      <c r="W17" s="80" t="s">
        <v>81</v>
      </c>
      <c r="X17" s="81" t="s">
        <v>148</v>
      </c>
      <c r="Y17" s="82">
        <v>2634473</v>
      </c>
      <c r="Z17" s="77">
        <v>0</v>
      </c>
      <c r="AA17" s="83" t="s">
        <v>149</v>
      </c>
      <c r="AB17" s="83" t="s">
        <v>69</v>
      </c>
      <c r="AC17" s="83" t="s">
        <v>69</v>
      </c>
      <c r="AD17" s="76">
        <v>616.79999999999995</v>
      </c>
      <c r="AE17" s="77">
        <v>0</v>
      </c>
      <c r="AF17" s="77">
        <v>0</v>
      </c>
      <c r="AG17" s="77">
        <v>0</v>
      </c>
      <c r="AH17" s="77">
        <v>402.14</v>
      </c>
      <c r="AI17" s="85">
        <v>152.13999999999999</v>
      </c>
      <c r="AJ17" s="95">
        <v>4.1399999999999997</v>
      </c>
      <c r="AK17" s="85">
        <v>0</v>
      </c>
      <c r="AL17" s="85">
        <v>0</v>
      </c>
      <c r="AM17" s="71" t="s">
        <v>76</v>
      </c>
      <c r="AN17" s="96">
        <v>6.8370249999999997</v>
      </c>
      <c r="AO17" s="57" t="s">
        <v>150</v>
      </c>
      <c r="AP17" s="96">
        <v>3.4185120000000002</v>
      </c>
      <c r="AQ17" s="77">
        <v>0</v>
      </c>
      <c r="AR17" s="71">
        <v>60</v>
      </c>
      <c r="AS17" s="77">
        <v>402.14</v>
      </c>
      <c r="AT17" s="85">
        <v>152.13999999999999</v>
      </c>
    </row>
    <row r="18" spans="1:50" ht="22.5" x14ac:dyDescent="0.2">
      <c r="A18" s="71">
        <f t="shared" si="0"/>
        <v>11</v>
      </c>
      <c r="B18" s="57" t="s">
        <v>151</v>
      </c>
      <c r="C18" s="71" t="s">
        <v>61</v>
      </c>
      <c r="D18" s="75" t="s">
        <v>152</v>
      </c>
      <c r="E18" s="57" t="s">
        <v>63</v>
      </c>
      <c r="F18" s="57" t="s">
        <v>59</v>
      </c>
      <c r="G18" s="76">
        <v>573.5</v>
      </c>
      <c r="H18" s="57" t="s">
        <v>64</v>
      </c>
      <c r="I18" s="77" t="s">
        <v>143</v>
      </c>
      <c r="J18" s="83" t="s">
        <v>144</v>
      </c>
      <c r="K18" s="77">
        <v>0</v>
      </c>
      <c r="L18" s="77" t="s">
        <v>69</v>
      </c>
      <c r="M18" s="77" t="s">
        <v>145</v>
      </c>
      <c r="N18" s="77">
        <v>0</v>
      </c>
      <c r="O18" s="77">
        <v>0</v>
      </c>
      <c r="P18" s="88">
        <v>2</v>
      </c>
      <c r="Q18" s="83" t="s">
        <v>146</v>
      </c>
      <c r="R18" s="71" t="s">
        <v>90</v>
      </c>
      <c r="S18" s="77">
        <v>0</v>
      </c>
      <c r="T18" s="78" t="s">
        <v>153</v>
      </c>
      <c r="U18" s="81">
        <v>250</v>
      </c>
      <c r="V18" s="80" t="s">
        <v>153</v>
      </c>
      <c r="W18" s="80" t="s">
        <v>154</v>
      </c>
      <c r="X18" s="81" t="s">
        <v>155</v>
      </c>
      <c r="Y18" s="82">
        <v>2729822</v>
      </c>
      <c r="Z18" s="77">
        <v>0</v>
      </c>
      <c r="AA18" s="87" t="s">
        <v>156</v>
      </c>
      <c r="AB18" s="83" t="s">
        <v>69</v>
      </c>
      <c r="AC18" s="83" t="s">
        <v>69</v>
      </c>
      <c r="AD18" s="76">
        <v>573.5</v>
      </c>
      <c r="AE18" s="77">
        <v>0</v>
      </c>
      <c r="AF18" s="77">
        <v>0</v>
      </c>
      <c r="AG18" s="77">
        <v>0</v>
      </c>
      <c r="AH18" s="77">
        <v>513.29999999999995</v>
      </c>
      <c r="AI18" s="84">
        <v>263.33999999999997</v>
      </c>
      <c r="AJ18" s="74"/>
      <c r="AK18" s="85">
        <v>0</v>
      </c>
      <c r="AL18" s="85">
        <v>0</v>
      </c>
      <c r="AM18" s="71" t="s">
        <v>76</v>
      </c>
      <c r="AN18" s="96">
        <v>8.9475519999999999</v>
      </c>
      <c r="AO18" s="57" t="s">
        <v>157</v>
      </c>
      <c r="AP18" s="77">
        <v>4.4737749999999998</v>
      </c>
      <c r="AQ18" s="77">
        <v>0</v>
      </c>
      <c r="AR18" s="71">
        <v>80</v>
      </c>
      <c r="AS18" s="77">
        <v>513.29999999999995</v>
      </c>
      <c r="AT18" s="84">
        <v>263.33999999999997</v>
      </c>
    </row>
    <row r="19" spans="1:50" ht="22.5" x14ac:dyDescent="0.2">
      <c r="A19" s="71">
        <f t="shared" si="0"/>
        <v>12</v>
      </c>
      <c r="B19" s="57" t="s">
        <v>158</v>
      </c>
      <c r="C19" s="71" t="s">
        <v>61</v>
      </c>
      <c r="D19" s="75" t="s">
        <v>159</v>
      </c>
      <c r="E19" s="57" t="s">
        <v>63</v>
      </c>
      <c r="F19" s="57" t="s">
        <v>59</v>
      </c>
      <c r="G19" s="76">
        <v>577.4</v>
      </c>
      <c r="H19" s="57" t="s">
        <v>64</v>
      </c>
      <c r="I19" s="77" t="s">
        <v>143</v>
      </c>
      <c r="J19" s="83" t="s">
        <v>144</v>
      </c>
      <c r="K19" s="77">
        <v>0</v>
      </c>
      <c r="L19" s="77" t="s">
        <v>69</v>
      </c>
      <c r="M19" s="77" t="s">
        <v>145</v>
      </c>
      <c r="N19" s="77">
        <v>0</v>
      </c>
      <c r="O19" s="77">
        <v>0</v>
      </c>
      <c r="P19" s="88">
        <v>2</v>
      </c>
      <c r="Q19" s="83" t="s">
        <v>146</v>
      </c>
      <c r="R19" s="71" t="s">
        <v>90</v>
      </c>
      <c r="S19" s="77">
        <v>0</v>
      </c>
      <c r="T19" s="78" t="s">
        <v>160</v>
      </c>
      <c r="U19" s="81">
        <v>250</v>
      </c>
      <c r="V19" s="80" t="s">
        <v>160</v>
      </c>
      <c r="W19" s="80" t="s">
        <v>161</v>
      </c>
      <c r="X19" s="81" t="s">
        <v>162</v>
      </c>
      <c r="Y19" s="82">
        <v>5570832</v>
      </c>
      <c r="Z19" s="77">
        <v>0</v>
      </c>
      <c r="AA19" s="83" t="s">
        <v>163</v>
      </c>
      <c r="AB19" s="83" t="s">
        <v>69</v>
      </c>
      <c r="AC19" s="83" t="s">
        <v>69</v>
      </c>
      <c r="AD19" s="76">
        <v>577.4</v>
      </c>
      <c r="AE19" s="77">
        <v>0</v>
      </c>
      <c r="AF19" s="77">
        <v>0</v>
      </c>
      <c r="AG19" s="77">
        <v>0</v>
      </c>
      <c r="AH19" s="77">
        <v>250</v>
      </c>
      <c r="AI19" s="85">
        <v>0</v>
      </c>
      <c r="AJ19" s="74"/>
      <c r="AK19" s="85">
        <v>0</v>
      </c>
      <c r="AL19" s="97">
        <v>327.39999999999998</v>
      </c>
      <c r="AM19" s="71" t="s">
        <v>76</v>
      </c>
      <c r="AN19" s="85">
        <v>0</v>
      </c>
      <c r="AO19" s="57" t="s">
        <v>150</v>
      </c>
      <c r="AP19" s="85">
        <v>0</v>
      </c>
      <c r="AQ19" s="77">
        <v>0</v>
      </c>
      <c r="AR19" s="71">
        <v>40</v>
      </c>
      <c r="AS19" s="77">
        <v>250</v>
      </c>
      <c r="AT19" s="85">
        <v>0</v>
      </c>
    </row>
    <row r="20" spans="1:50" ht="22.5" x14ac:dyDescent="0.2">
      <c r="A20" s="71">
        <f t="shared" si="0"/>
        <v>13</v>
      </c>
      <c r="B20" s="57" t="s">
        <v>164</v>
      </c>
      <c r="C20" s="71" t="s">
        <v>61</v>
      </c>
      <c r="D20" s="75" t="s">
        <v>165</v>
      </c>
      <c r="E20" s="57" t="s">
        <v>63</v>
      </c>
      <c r="F20" s="57" t="s">
        <v>59</v>
      </c>
      <c r="G20" s="76">
        <v>702.7</v>
      </c>
      <c r="H20" s="57" t="s">
        <v>64</v>
      </c>
      <c r="I20" s="77" t="s">
        <v>143</v>
      </c>
      <c r="J20" s="83" t="s">
        <v>144</v>
      </c>
      <c r="K20" s="77">
        <v>0</v>
      </c>
      <c r="L20" s="77" t="s">
        <v>69</v>
      </c>
      <c r="M20" s="77" t="s">
        <v>145</v>
      </c>
      <c r="N20" s="77">
        <v>0</v>
      </c>
      <c r="O20" s="77">
        <v>0</v>
      </c>
      <c r="P20" s="88">
        <v>2</v>
      </c>
      <c r="Q20" s="83" t="s">
        <v>146</v>
      </c>
      <c r="R20" s="71" t="s">
        <v>90</v>
      </c>
      <c r="S20" s="77">
        <v>0</v>
      </c>
      <c r="T20" s="78" t="s">
        <v>147</v>
      </c>
      <c r="U20" s="81">
        <v>250</v>
      </c>
      <c r="V20" s="80" t="s">
        <v>147</v>
      </c>
      <c r="W20" s="80" t="s">
        <v>166</v>
      </c>
      <c r="X20" s="81" t="s">
        <v>167</v>
      </c>
      <c r="Y20" s="82">
        <v>2634074</v>
      </c>
      <c r="Z20" s="77">
        <v>0</v>
      </c>
      <c r="AA20" s="83" t="s">
        <v>124</v>
      </c>
      <c r="AB20" s="83" t="s">
        <v>69</v>
      </c>
      <c r="AC20" s="83" t="s">
        <v>69</v>
      </c>
      <c r="AD20" s="76">
        <v>702.7</v>
      </c>
      <c r="AE20" s="77">
        <v>0</v>
      </c>
      <c r="AF20" s="77">
        <v>0</v>
      </c>
      <c r="AG20" s="77">
        <v>0</v>
      </c>
      <c r="AH20" s="77">
        <v>430.63</v>
      </c>
      <c r="AI20" s="85">
        <v>180.63</v>
      </c>
      <c r="AJ20" s="98">
        <v>4.07</v>
      </c>
      <c r="AK20" s="85">
        <v>0</v>
      </c>
      <c r="AL20" s="85">
        <v>0</v>
      </c>
      <c r="AM20" s="71" t="s">
        <v>76</v>
      </c>
      <c r="AN20" s="99">
        <v>7.2634930000000004</v>
      </c>
      <c r="AO20" s="100" t="s">
        <v>168</v>
      </c>
      <c r="AP20" s="99">
        <v>3.6317469999999998</v>
      </c>
      <c r="AQ20" s="77">
        <v>0</v>
      </c>
      <c r="AR20" s="71">
        <v>70</v>
      </c>
      <c r="AS20" s="77">
        <v>430.63</v>
      </c>
      <c r="AT20" s="85">
        <v>180.63</v>
      </c>
    </row>
    <row r="21" spans="1:50" ht="22.5" x14ac:dyDescent="0.2">
      <c r="A21" s="71">
        <f t="shared" si="0"/>
        <v>14</v>
      </c>
      <c r="B21" s="57" t="s">
        <v>169</v>
      </c>
      <c r="C21" s="71" t="s">
        <v>61</v>
      </c>
      <c r="D21" s="75" t="s">
        <v>170</v>
      </c>
      <c r="E21" s="57" t="s">
        <v>63</v>
      </c>
      <c r="F21" s="57" t="s">
        <v>59</v>
      </c>
      <c r="G21" s="76">
        <v>1000</v>
      </c>
      <c r="H21" s="57" t="s">
        <v>69</v>
      </c>
      <c r="I21" s="88" t="s">
        <v>86</v>
      </c>
      <c r="J21" s="88">
        <v>75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8" t="s">
        <v>171</v>
      </c>
      <c r="U21" s="81">
        <v>853.21493799999996</v>
      </c>
      <c r="V21" s="80" t="s">
        <v>171</v>
      </c>
      <c r="W21" s="80" t="s">
        <v>172</v>
      </c>
      <c r="X21" s="81" t="s">
        <v>173</v>
      </c>
      <c r="Y21" s="82">
        <v>5132029</v>
      </c>
      <c r="Z21" s="77">
        <v>0</v>
      </c>
      <c r="AA21" s="83" t="s">
        <v>174</v>
      </c>
      <c r="AB21" s="83" t="s">
        <v>69</v>
      </c>
      <c r="AC21" s="83" t="s">
        <v>69</v>
      </c>
      <c r="AD21" s="76">
        <v>1000</v>
      </c>
      <c r="AE21" s="77">
        <v>0</v>
      </c>
      <c r="AF21" s="77">
        <v>0</v>
      </c>
      <c r="AG21" s="77">
        <v>0</v>
      </c>
      <c r="AH21" s="77">
        <v>500</v>
      </c>
      <c r="AI21" s="85">
        <v>0</v>
      </c>
      <c r="AJ21" s="74"/>
      <c r="AK21" s="85">
        <v>0</v>
      </c>
      <c r="AL21" s="85">
        <v>0</v>
      </c>
      <c r="AM21" s="71" t="s">
        <v>95</v>
      </c>
      <c r="AN21" s="101"/>
      <c r="AO21" s="90" t="s">
        <v>175</v>
      </c>
      <c r="AP21" s="91"/>
      <c r="AQ21" s="77">
        <v>0</v>
      </c>
      <c r="AR21" s="71">
        <v>60</v>
      </c>
      <c r="AS21" s="77">
        <v>500</v>
      </c>
      <c r="AT21" s="85">
        <v>0</v>
      </c>
    </row>
    <row r="22" spans="1:50" ht="22.5" x14ac:dyDescent="0.2">
      <c r="A22" s="71">
        <f t="shared" si="0"/>
        <v>15</v>
      </c>
      <c r="B22" s="57" t="s">
        <v>176</v>
      </c>
      <c r="C22" s="71" t="s">
        <v>61</v>
      </c>
      <c r="D22" s="75" t="s">
        <v>177</v>
      </c>
      <c r="E22" s="57" t="s">
        <v>63</v>
      </c>
      <c r="F22" s="57" t="s">
        <v>59</v>
      </c>
      <c r="G22" s="76">
        <v>1389.4</v>
      </c>
      <c r="H22" s="57" t="s">
        <v>64</v>
      </c>
      <c r="I22" s="77">
        <v>0</v>
      </c>
      <c r="J22" s="77">
        <v>0</v>
      </c>
      <c r="K22" s="77">
        <v>0</v>
      </c>
      <c r="L22" s="77" t="s">
        <v>69</v>
      </c>
      <c r="M22" s="77">
        <v>0</v>
      </c>
      <c r="N22" s="102" t="s">
        <v>178</v>
      </c>
      <c r="O22" s="77" t="s">
        <v>179</v>
      </c>
      <c r="P22" s="71">
        <v>2</v>
      </c>
      <c r="Q22" s="71" t="s">
        <v>89</v>
      </c>
      <c r="R22" s="71" t="s">
        <v>90</v>
      </c>
      <c r="S22" s="77">
        <v>0</v>
      </c>
      <c r="T22" s="78" t="s">
        <v>180</v>
      </c>
      <c r="U22" s="81">
        <v>1383.64</v>
      </c>
      <c r="V22" s="80" t="s">
        <v>180</v>
      </c>
      <c r="W22" s="80" t="s">
        <v>181</v>
      </c>
      <c r="X22" s="81" t="s">
        <v>182</v>
      </c>
      <c r="Y22" s="82">
        <v>5158222</v>
      </c>
      <c r="Z22" s="77">
        <v>0</v>
      </c>
      <c r="AA22" s="83">
        <v>0</v>
      </c>
      <c r="AB22" s="83" t="s">
        <v>64</v>
      </c>
      <c r="AC22" s="83" t="s">
        <v>64</v>
      </c>
      <c r="AD22" s="77">
        <v>0</v>
      </c>
      <c r="AE22" s="77">
        <v>0</v>
      </c>
      <c r="AF22" s="77">
        <v>0</v>
      </c>
      <c r="AG22" s="77">
        <v>0</v>
      </c>
      <c r="AH22" s="77">
        <v>297.89999999999998</v>
      </c>
      <c r="AI22" s="85">
        <v>297.89999999999998</v>
      </c>
      <c r="AJ22" s="85">
        <v>0</v>
      </c>
      <c r="AK22" s="85">
        <v>0</v>
      </c>
      <c r="AL22" s="85">
        <v>0</v>
      </c>
      <c r="AM22" s="71" t="s">
        <v>76</v>
      </c>
      <c r="AN22" s="77">
        <v>4.6157349999999999</v>
      </c>
      <c r="AO22" s="57" t="s">
        <v>183</v>
      </c>
      <c r="AP22" s="77">
        <v>0</v>
      </c>
      <c r="AQ22" s="77">
        <v>0</v>
      </c>
      <c r="AR22" s="71">
        <v>30</v>
      </c>
      <c r="AS22" s="77">
        <v>297.89999999999998</v>
      </c>
      <c r="AT22" s="85">
        <v>297.89999999999998</v>
      </c>
    </row>
    <row r="23" spans="1:50" ht="22.5" x14ac:dyDescent="0.2">
      <c r="A23" s="71">
        <f t="shared" si="0"/>
        <v>16</v>
      </c>
      <c r="B23" s="57" t="s">
        <v>184</v>
      </c>
      <c r="C23" s="71" t="s">
        <v>61</v>
      </c>
      <c r="D23" s="75" t="s">
        <v>185</v>
      </c>
      <c r="E23" s="57" t="s">
        <v>63</v>
      </c>
      <c r="F23" s="57" t="s">
        <v>59</v>
      </c>
      <c r="G23" s="76">
        <v>1184.5999999999999</v>
      </c>
      <c r="H23" s="57" t="s">
        <v>64</v>
      </c>
      <c r="I23" s="77">
        <v>0</v>
      </c>
      <c r="J23" s="77">
        <v>0</v>
      </c>
      <c r="K23" s="77">
        <v>0</v>
      </c>
      <c r="L23" s="77" t="s">
        <v>69</v>
      </c>
      <c r="M23" s="77">
        <v>0</v>
      </c>
      <c r="N23" s="103" t="s">
        <v>186</v>
      </c>
      <c r="O23" s="77" t="s">
        <v>187</v>
      </c>
      <c r="P23" s="71">
        <v>1</v>
      </c>
      <c r="Q23" s="71" t="s">
        <v>89</v>
      </c>
      <c r="R23" s="71" t="s">
        <v>90</v>
      </c>
      <c r="S23" s="77">
        <v>0</v>
      </c>
      <c r="T23" s="78" t="s">
        <v>188</v>
      </c>
      <c r="U23" s="81">
        <v>942.84</v>
      </c>
      <c r="V23" s="80" t="s">
        <v>188</v>
      </c>
      <c r="W23" s="80" t="s">
        <v>189</v>
      </c>
      <c r="X23" s="81" t="s">
        <v>190</v>
      </c>
      <c r="Y23" s="82">
        <v>4005066</v>
      </c>
      <c r="Z23" s="77">
        <v>0</v>
      </c>
      <c r="AA23" s="83" t="s">
        <v>191</v>
      </c>
      <c r="AB23" s="83" t="s">
        <v>69</v>
      </c>
      <c r="AC23" s="83" t="s">
        <v>69</v>
      </c>
      <c r="AD23" s="76">
        <v>1184.5999999999999</v>
      </c>
      <c r="AE23" s="77">
        <v>0</v>
      </c>
      <c r="AF23" s="77">
        <v>0</v>
      </c>
      <c r="AG23" s="77">
        <v>0</v>
      </c>
      <c r="AH23" s="77">
        <v>822.21</v>
      </c>
      <c r="AI23" s="104">
        <v>601.52</v>
      </c>
      <c r="AJ23" s="77">
        <v>0</v>
      </c>
      <c r="AK23" s="85">
        <v>0</v>
      </c>
      <c r="AL23" s="85">
        <v>0</v>
      </c>
      <c r="AM23" s="71" t="s">
        <v>76</v>
      </c>
      <c r="AN23" s="96">
        <v>12.410769</v>
      </c>
      <c r="AO23" s="57" t="s">
        <v>192</v>
      </c>
      <c r="AP23" s="96">
        <v>6.2053839999999996</v>
      </c>
      <c r="AQ23" s="77">
        <v>0</v>
      </c>
      <c r="AR23" s="71">
        <v>60</v>
      </c>
      <c r="AS23" s="77">
        <v>822.21</v>
      </c>
      <c r="AT23" s="104">
        <v>601.52</v>
      </c>
    </row>
    <row r="24" spans="1:50" ht="22.5" x14ac:dyDescent="0.2">
      <c r="A24" s="71">
        <f t="shared" si="0"/>
        <v>17</v>
      </c>
      <c r="B24" s="57" t="s">
        <v>193</v>
      </c>
      <c r="C24" s="71" t="s">
        <v>61</v>
      </c>
      <c r="D24" s="75" t="s">
        <v>194</v>
      </c>
      <c r="E24" s="57" t="s">
        <v>63</v>
      </c>
      <c r="F24" s="57" t="s">
        <v>59</v>
      </c>
      <c r="G24" s="76">
        <v>1296.8</v>
      </c>
      <c r="H24" s="57" t="s">
        <v>64</v>
      </c>
      <c r="I24" s="77">
        <v>0</v>
      </c>
      <c r="J24" s="77">
        <v>0</v>
      </c>
      <c r="K24" s="77">
        <v>0</v>
      </c>
      <c r="L24" s="77" t="s">
        <v>69</v>
      </c>
      <c r="M24" s="77">
        <v>0</v>
      </c>
      <c r="N24" s="57" t="s">
        <v>195</v>
      </c>
      <c r="O24" s="77" t="s">
        <v>196</v>
      </c>
      <c r="P24" s="71">
        <v>2</v>
      </c>
      <c r="Q24" s="71" t="s">
        <v>89</v>
      </c>
      <c r="R24" s="71" t="s">
        <v>90</v>
      </c>
      <c r="S24" s="77">
        <v>0</v>
      </c>
      <c r="T24" s="78" t="s">
        <v>197</v>
      </c>
      <c r="U24" s="81">
        <v>950</v>
      </c>
      <c r="V24" s="80" t="s">
        <v>197</v>
      </c>
      <c r="W24" s="80" t="s">
        <v>81</v>
      </c>
      <c r="X24" s="81" t="s">
        <v>198</v>
      </c>
      <c r="Y24" s="82">
        <v>2643138</v>
      </c>
      <c r="Z24" s="77">
        <v>0</v>
      </c>
      <c r="AA24" s="83">
        <v>0</v>
      </c>
      <c r="AB24" s="83" t="s">
        <v>64</v>
      </c>
      <c r="AC24" s="83" t="s">
        <v>64</v>
      </c>
      <c r="AD24" s="77">
        <v>0</v>
      </c>
      <c r="AE24" s="77">
        <v>0</v>
      </c>
      <c r="AF24" s="77">
        <v>0</v>
      </c>
      <c r="AG24" s="77">
        <v>0</v>
      </c>
      <c r="AH24" s="77">
        <v>1268.21</v>
      </c>
      <c r="AI24" s="84">
        <v>1118.21</v>
      </c>
      <c r="AJ24" s="74"/>
      <c r="AK24" s="85">
        <v>0</v>
      </c>
      <c r="AL24" s="85">
        <v>0</v>
      </c>
      <c r="AM24" s="71" t="s">
        <v>76</v>
      </c>
      <c r="AN24" s="96"/>
      <c r="AO24" s="57" t="s">
        <v>192</v>
      </c>
      <c r="AP24" s="74"/>
      <c r="AQ24" s="77">
        <v>0</v>
      </c>
      <c r="AR24" s="71">
        <v>80</v>
      </c>
      <c r="AS24" s="77">
        <v>1268.21</v>
      </c>
      <c r="AT24" s="84">
        <v>1118.21</v>
      </c>
    </row>
    <row r="25" spans="1:50" ht="22.5" x14ac:dyDescent="0.2">
      <c r="A25" s="105">
        <f t="shared" si="0"/>
        <v>18</v>
      </c>
      <c r="B25" s="57" t="s">
        <v>199</v>
      </c>
      <c r="C25" s="71" t="s">
        <v>61</v>
      </c>
      <c r="D25" s="75" t="s">
        <v>200</v>
      </c>
      <c r="E25" s="57" t="s">
        <v>63</v>
      </c>
      <c r="F25" s="57" t="s">
        <v>59</v>
      </c>
      <c r="G25" s="76">
        <v>1000</v>
      </c>
      <c r="H25" s="57" t="s">
        <v>64</v>
      </c>
      <c r="I25" s="77">
        <v>0</v>
      </c>
      <c r="J25" s="77">
        <v>0</v>
      </c>
      <c r="K25" s="77">
        <v>0</v>
      </c>
      <c r="L25" s="77" t="s">
        <v>69</v>
      </c>
      <c r="M25" s="77">
        <v>0</v>
      </c>
      <c r="N25" s="77" t="s">
        <v>201</v>
      </c>
      <c r="O25" s="77" t="s">
        <v>202</v>
      </c>
      <c r="P25" s="71">
        <v>1</v>
      </c>
      <c r="Q25" s="71" t="s">
        <v>89</v>
      </c>
      <c r="R25" s="71" t="s">
        <v>90</v>
      </c>
      <c r="S25" s="77">
        <v>0</v>
      </c>
      <c r="T25" s="78" t="s">
        <v>203</v>
      </c>
      <c r="U25" s="81">
        <v>773.35813199999996</v>
      </c>
      <c r="V25" s="106" t="s">
        <v>204</v>
      </c>
      <c r="W25" s="106" t="s">
        <v>205</v>
      </c>
      <c r="X25" s="81" t="s">
        <v>206</v>
      </c>
      <c r="Y25" s="82">
        <v>4062795</v>
      </c>
      <c r="Z25" s="77">
        <v>0</v>
      </c>
      <c r="AA25" s="107" t="s">
        <v>207</v>
      </c>
      <c r="AB25" s="83" t="s">
        <v>69</v>
      </c>
      <c r="AC25" s="83" t="s">
        <v>69</v>
      </c>
      <c r="AD25" s="108">
        <v>226.64186799999999</v>
      </c>
      <c r="AE25" s="77">
        <v>0</v>
      </c>
      <c r="AF25" s="77">
        <v>0</v>
      </c>
      <c r="AG25" s="77">
        <v>0</v>
      </c>
      <c r="AH25" s="77">
        <v>1000</v>
      </c>
      <c r="AI25" s="85">
        <v>213.68093999999999</v>
      </c>
      <c r="AJ25" s="109">
        <v>16.930022999999998</v>
      </c>
      <c r="AK25" s="85">
        <v>0</v>
      </c>
      <c r="AL25" s="85">
        <v>0</v>
      </c>
      <c r="AM25" s="71" t="s">
        <v>76</v>
      </c>
      <c r="AN25" s="110">
        <v>16.930022999999998</v>
      </c>
      <c r="AO25" s="57" t="s">
        <v>208</v>
      </c>
      <c r="AP25" s="110">
        <v>8.4650110000000005</v>
      </c>
      <c r="AQ25" s="77">
        <v>0</v>
      </c>
      <c r="AR25" s="71">
        <v>100</v>
      </c>
      <c r="AS25" s="77">
        <v>1000</v>
      </c>
      <c r="AT25" s="85">
        <v>213.68093999999999</v>
      </c>
    </row>
    <row r="26" spans="1:50" ht="22.5" x14ac:dyDescent="0.2">
      <c r="A26" s="71">
        <f t="shared" si="0"/>
        <v>19</v>
      </c>
      <c r="B26" s="57" t="s">
        <v>209</v>
      </c>
      <c r="C26" s="71" t="s">
        <v>61</v>
      </c>
      <c r="D26" s="75" t="s">
        <v>210</v>
      </c>
      <c r="E26" s="57" t="s">
        <v>63</v>
      </c>
      <c r="F26" s="57" t="s">
        <v>59</v>
      </c>
      <c r="G26" s="76">
        <v>963.2</v>
      </c>
      <c r="H26" s="57" t="s">
        <v>64</v>
      </c>
      <c r="I26" s="77">
        <v>0</v>
      </c>
      <c r="J26" s="77">
        <v>0</v>
      </c>
      <c r="K26" s="77">
        <v>0</v>
      </c>
      <c r="L26" s="77" t="s">
        <v>69</v>
      </c>
      <c r="M26" s="77">
        <v>0</v>
      </c>
      <c r="N26" s="71" t="s">
        <v>211</v>
      </c>
      <c r="O26" s="77" t="s">
        <v>212</v>
      </c>
      <c r="P26" s="71">
        <v>1</v>
      </c>
      <c r="Q26" s="71" t="s">
        <v>89</v>
      </c>
      <c r="R26" s="71" t="s">
        <v>90</v>
      </c>
      <c r="S26" s="77">
        <v>0</v>
      </c>
      <c r="T26" s="78" t="s">
        <v>213</v>
      </c>
      <c r="U26" s="81">
        <v>739.52</v>
      </c>
      <c r="V26" s="80" t="s">
        <v>213</v>
      </c>
      <c r="W26" s="80" t="s">
        <v>214</v>
      </c>
      <c r="X26" s="81" t="s">
        <v>215</v>
      </c>
      <c r="Y26" s="82">
        <v>2675781</v>
      </c>
      <c r="Z26" s="77">
        <v>0</v>
      </c>
      <c r="AA26" s="83" t="s">
        <v>216</v>
      </c>
      <c r="AB26" s="83" t="s">
        <v>69</v>
      </c>
      <c r="AC26" s="83" t="s">
        <v>69</v>
      </c>
      <c r="AD26" s="111">
        <v>963.2</v>
      </c>
      <c r="AE26" s="77" t="s">
        <v>217</v>
      </c>
      <c r="AF26" s="77">
        <v>0</v>
      </c>
      <c r="AG26" s="77">
        <v>0</v>
      </c>
      <c r="AH26" s="77">
        <v>963.2</v>
      </c>
      <c r="AI26" s="85">
        <v>209.4</v>
      </c>
      <c r="AJ26" s="77">
        <v>16.031441000000001</v>
      </c>
      <c r="AK26" s="85">
        <v>0</v>
      </c>
      <c r="AL26" s="85">
        <v>0</v>
      </c>
      <c r="AM26" s="83" t="s">
        <v>76</v>
      </c>
      <c r="AN26" s="77">
        <v>16.031441000000001</v>
      </c>
      <c r="AO26" s="87" t="s">
        <v>218</v>
      </c>
      <c r="AP26" s="77">
        <v>8.01572</v>
      </c>
      <c r="AQ26" s="77">
        <v>0</v>
      </c>
      <c r="AR26" s="71">
        <v>100</v>
      </c>
      <c r="AS26" s="77">
        <v>963.2</v>
      </c>
      <c r="AT26" s="85">
        <v>209.4</v>
      </c>
    </row>
    <row r="27" spans="1:50" ht="22.5" x14ac:dyDescent="0.2">
      <c r="A27" s="71">
        <f t="shared" si="0"/>
        <v>20</v>
      </c>
      <c r="B27" s="57" t="s">
        <v>219</v>
      </c>
      <c r="C27" s="71" t="s">
        <v>61</v>
      </c>
      <c r="D27" s="75" t="s">
        <v>220</v>
      </c>
      <c r="E27" s="57" t="s">
        <v>63</v>
      </c>
      <c r="F27" s="57" t="s">
        <v>59</v>
      </c>
      <c r="G27" s="76">
        <v>1300</v>
      </c>
      <c r="H27" s="57" t="s">
        <v>64</v>
      </c>
      <c r="I27" s="77">
        <v>0</v>
      </c>
      <c r="J27" s="77">
        <v>0</v>
      </c>
      <c r="K27" s="77">
        <v>0</v>
      </c>
      <c r="L27" s="77" t="s">
        <v>69</v>
      </c>
      <c r="M27" s="77">
        <v>0</v>
      </c>
      <c r="N27" s="77" t="s">
        <v>221</v>
      </c>
      <c r="O27" s="77" t="s">
        <v>222</v>
      </c>
      <c r="P27" s="71">
        <v>1</v>
      </c>
      <c r="Q27" s="71" t="s">
        <v>89</v>
      </c>
      <c r="R27" s="71" t="s">
        <v>90</v>
      </c>
      <c r="S27" s="77">
        <v>0</v>
      </c>
      <c r="T27" s="78" t="s">
        <v>135</v>
      </c>
      <c r="U27" s="81">
        <v>1159.8800000000001</v>
      </c>
      <c r="V27" s="80" t="s">
        <v>135</v>
      </c>
      <c r="W27" s="80" t="s">
        <v>172</v>
      </c>
      <c r="X27" s="81" t="s">
        <v>223</v>
      </c>
      <c r="Y27" s="82">
        <v>5995051</v>
      </c>
      <c r="Z27" s="77">
        <v>0</v>
      </c>
      <c r="AA27" s="83">
        <v>0</v>
      </c>
      <c r="AB27" s="83" t="s">
        <v>64</v>
      </c>
      <c r="AC27" s="83" t="s">
        <v>64</v>
      </c>
      <c r="AD27" s="77">
        <v>0</v>
      </c>
      <c r="AE27" s="77">
        <v>0</v>
      </c>
      <c r="AF27" s="77">
        <v>0</v>
      </c>
      <c r="AG27" s="77">
        <v>0</v>
      </c>
      <c r="AH27" s="77">
        <f>AI27+300</f>
        <v>1024.8</v>
      </c>
      <c r="AI27" s="85">
        <v>724.8</v>
      </c>
      <c r="AJ27" s="85">
        <v>0</v>
      </c>
      <c r="AK27" s="85">
        <v>0</v>
      </c>
      <c r="AL27" s="112">
        <v>275.19</v>
      </c>
      <c r="AM27" s="83" t="s">
        <v>76</v>
      </c>
      <c r="AN27" s="77">
        <v>17.691289000000001</v>
      </c>
      <c r="AO27" s="57" t="s">
        <v>224</v>
      </c>
      <c r="AP27" s="77">
        <v>9.9963549999999994</v>
      </c>
      <c r="AQ27" s="77">
        <v>0</v>
      </c>
      <c r="AR27" s="71">
        <v>60</v>
      </c>
      <c r="AS27" s="77">
        <f>AT27+300</f>
        <v>1024.8</v>
      </c>
      <c r="AT27" s="85">
        <v>724.8</v>
      </c>
    </row>
    <row r="28" spans="1:50" ht="22.5" x14ac:dyDescent="0.2">
      <c r="A28" s="71">
        <f t="shared" si="0"/>
        <v>21</v>
      </c>
      <c r="B28" s="57" t="s">
        <v>225</v>
      </c>
      <c r="C28" s="71" t="s">
        <v>61</v>
      </c>
      <c r="D28" s="75" t="s">
        <v>226</v>
      </c>
      <c r="E28" s="57" t="s">
        <v>63</v>
      </c>
      <c r="F28" s="57" t="s">
        <v>59</v>
      </c>
      <c r="G28" s="76">
        <v>1500</v>
      </c>
      <c r="H28" s="57" t="s">
        <v>64</v>
      </c>
      <c r="I28" s="77">
        <v>0</v>
      </c>
      <c r="J28" s="77">
        <v>0</v>
      </c>
      <c r="K28" s="77">
        <v>0</v>
      </c>
      <c r="L28" s="77" t="s">
        <v>69</v>
      </c>
      <c r="M28" s="77">
        <v>0</v>
      </c>
      <c r="N28" s="77" t="s">
        <v>227</v>
      </c>
      <c r="O28" s="77" t="s">
        <v>228</v>
      </c>
      <c r="P28" s="71">
        <v>1</v>
      </c>
      <c r="Q28" s="71" t="s">
        <v>89</v>
      </c>
      <c r="R28" s="71" t="s">
        <v>90</v>
      </c>
      <c r="S28" s="77">
        <v>0</v>
      </c>
      <c r="T28" s="78" t="s">
        <v>229</v>
      </c>
      <c r="U28" s="79">
        <v>1480.51</v>
      </c>
      <c r="V28" s="80" t="s">
        <v>230</v>
      </c>
      <c r="W28" s="80" t="s">
        <v>231</v>
      </c>
      <c r="X28" s="81" t="s">
        <v>232</v>
      </c>
      <c r="Y28" s="82">
        <v>5741726</v>
      </c>
      <c r="Z28" s="77">
        <v>0</v>
      </c>
      <c r="AA28" s="83">
        <v>0</v>
      </c>
      <c r="AB28" s="83" t="s">
        <v>64</v>
      </c>
      <c r="AC28" s="83" t="s">
        <v>64</v>
      </c>
      <c r="AD28" s="77">
        <v>0</v>
      </c>
      <c r="AE28" s="77">
        <v>0</v>
      </c>
      <c r="AF28" s="77">
        <v>0</v>
      </c>
      <c r="AG28" s="77">
        <v>0</v>
      </c>
      <c r="AH28" s="113">
        <v>1500</v>
      </c>
      <c r="AI28" s="84">
        <v>900</v>
      </c>
      <c r="AJ28" s="74"/>
      <c r="AK28" s="85">
        <v>0</v>
      </c>
      <c r="AL28" s="85">
        <v>0</v>
      </c>
      <c r="AM28" s="83" t="s">
        <v>76</v>
      </c>
      <c r="AN28" s="74"/>
      <c r="AO28" s="57" t="s">
        <v>150</v>
      </c>
      <c r="AP28" s="74"/>
      <c r="AQ28" s="77">
        <v>0</v>
      </c>
      <c r="AR28" s="71">
        <v>70</v>
      </c>
      <c r="AS28" s="113">
        <v>1500</v>
      </c>
      <c r="AT28" s="84">
        <v>900</v>
      </c>
      <c r="AW28" s="6"/>
      <c r="AX28" s="7"/>
    </row>
    <row r="29" spans="1:50" ht="22.5" x14ac:dyDescent="0.2">
      <c r="A29" s="71">
        <f t="shared" si="0"/>
        <v>22</v>
      </c>
      <c r="B29" s="57" t="s">
        <v>233</v>
      </c>
      <c r="C29" s="71" t="s">
        <v>61</v>
      </c>
      <c r="D29" s="75" t="s">
        <v>234</v>
      </c>
      <c r="E29" s="57" t="s">
        <v>63</v>
      </c>
      <c r="F29" s="57" t="s">
        <v>59</v>
      </c>
      <c r="G29" s="76">
        <v>3425</v>
      </c>
      <c r="H29" s="57" t="s">
        <v>64</v>
      </c>
      <c r="I29" s="77">
        <v>0</v>
      </c>
      <c r="J29" s="77">
        <v>0</v>
      </c>
      <c r="K29" s="77">
        <v>0</v>
      </c>
      <c r="L29" s="77" t="s">
        <v>69</v>
      </c>
      <c r="M29" s="77">
        <v>0</v>
      </c>
      <c r="N29" s="77" t="s">
        <v>222</v>
      </c>
      <c r="O29" s="77" t="s">
        <v>235</v>
      </c>
      <c r="P29" s="71">
        <v>1</v>
      </c>
      <c r="Q29" s="71" t="s">
        <v>89</v>
      </c>
      <c r="R29" s="71" t="s">
        <v>90</v>
      </c>
      <c r="S29" s="77">
        <v>0</v>
      </c>
      <c r="T29" s="78" t="s">
        <v>236</v>
      </c>
      <c r="U29" s="79">
        <v>1885.28</v>
      </c>
      <c r="V29" s="80" t="s">
        <v>236</v>
      </c>
      <c r="W29" s="80" t="s">
        <v>237</v>
      </c>
      <c r="X29" s="81" t="s">
        <v>238</v>
      </c>
      <c r="Y29" s="82">
        <v>4072758</v>
      </c>
      <c r="Z29" s="77">
        <v>0</v>
      </c>
      <c r="AA29" s="83" t="s">
        <v>239</v>
      </c>
      <c r="AB29" s="83" t="s">
        <v>69</v>
      </c>
      <c r="AC29" s="83" t="s">
        <v>69</v>
      </c>
      <c r="AD29" s="76">
        <v>3425</v>
      </c>
      <c r="AE29" s="77">
        <v>0</v>
      </c>
      <c r="AF29" s="77">
        <v>0</v>
      </c>
      <c r="AG29" s="77">
        <v>0</v>
      </c>
      <c r="AH29" s="77">
        <v>2000</v>
      </c>
      <c r="AI29" s="84">
        <v>1500</v>
      </c>
      <c r="AJ29" s="74"/>
      <c r="AK29" s="85">
        <v>0</v>
      </c>
      <c r="AL29" s="85">
        <v>0</v>
      </c>
      <c r="AM29" s="83" t="s">
        <v>76</v>
      </c>
      <c r="AN29" s="77">
        <v>39.817698999999998</v>
      </c>
      <c r="AO29" s="57" t="s">
        <v>240</v>
      </c>
      <c r="AP29" s="77">
        <v>17.509886999999999</v>
      </c>
      <c r="AQ29" s="77">
        <v>0</v>
      </c>
      <c r="AR29" s="71">
        <v>70</v>
      </c>
      <c r="AS29" s="77">
        <v>2000</v>
      </c>
      <c r="AT29" s="84">
        <v>1500</v>
      </c>
      <c r="AV29" s="6"/>
      <c r="AW29" s="6"/>
      <c r="AX29" s="6"/>
    </row>
    <row r="30" spans="1:50" ht="22.5" x14ac:dyDescent="0.2">
      <c r="A30" s="71">
        <f t="shared" si="0"/>
        <v>23</v>
      </c>
      <c r="B30" s="57" t="s">
        <v>241</v>
      </c>
      <c r="C30" s="71" t="s">
        <v>61</v>
      </c>
      <c r="D30" s="75" t="s">
        <v>242</v>
      </c>
      <c r="E30" s="57" t="s">
        <v>63</v>
      </c>
      <c r="F30" s="57" t="s">
        <v>59</v>
      </c>
      <c r="G30" s="76">
        <v>359.9</v>
      </c>
      <c r="H30" s="57" t="s">
        <v>64</v>
      </c>
      <c r="I30" s="88" t="s">
        <v>86</v>
      </c>
      <c r="J30" s="88">
        <v>75</v>
      </c>
      <c r="K30" s="77">
        <v>0</v>
      </c>
      <c r="L30" s="77" t="s">
        <v>69</v>
      </c>
      <c r="M30" s="77" t="s">
        <v>145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8" t="s">
        <v>243</v>
      </c>
      <c r="U30" s="81">
        <v>110</v>
      </c>
      <c r="V30" s="80" t="s">
        <v>244</v>
      </c>
      <c r="W30" s="80" t="s">
        <v>245</v>
      </c>
      <c r="X30" s="81" t="s">
        <v>246</v>
      </c>
      <c r="Y30" s="82">
        <v>3447554</v>
      </c>
      <c r="Z30" s="77">
        <v>0</v>
      </c>
      <c r="AA30" s="83" t="s">
        <v>124</v>
      </c>
      <c r="AB30" s="83" t="s">
        <v>69</v>
      </c>
      <c r="AC30" s="83" t="s">
        <v>69</v>
      </c>
      <c r="AD30" s="76">
        <v>359.9</v>
      </c>
      <c r="AE30" s="77">
        <v>0</v>
      </c>
      <c r="AF30" s="77">
        <v>0</v>
      </c>
      <c r="AG30" s="77">
        <v>0</v>
      </c>
      <c r="AH30" s="77">
        <f>AI30+70</f>
        <v>331.36</v>
      </c>
      <c r="AI30" s="84">
        <v>261.36</v>
      </c>
      <c r="AJ30" s="77">
        <v>0</v>
      </c>
      <c r="AK30" s="85">
        <v>0</v>
      </c>
      <c r="AL30" s="97">
        <v>27.5</v>
      </c>
      <c r="AM30" s="83" t="s">
        <v>76</v>
      </c>
      <c r="AN30" s="83">
        <v>6.0401379999999998</v>
      </c>
      <c r="AO30" s="87" t="s">
        <v>247</v>
      </c>
      <c r="AP30" s="83">
        <v>3.0200689999999999</v>
      </c>
      <c r="AQ30" s="77">
        <v>0</v>
      </c>
      <c r="AR30" s="71">
        <v>90</v>
      </c>
      <c r="AS30" s="77">
        <f>AT30+70</f>
        <v>331.36</v>
      </c>
      <c r="AT30" s="84">
        <v>261.36</v>
      </c>
      <c r="AV30" s="6"/>
      <c r="AW30" s="6"/>
      <c r="AX30" s="6"/>
    </row>
    <row r="31" spans="1:50" ht="56.25" x14ac:dyDescent="0.2">
      <c r="A31" s="71">
        <f t="shared" si="0"/>
        <v>24</v>
      </c>
      <c r="B31" s="57" t="s">
        <v>248</v>
      </c>
      <c r="C31" s="71" t="s">
        <v>61</v>
      </c>
      <c r="D31" s="75" t="s">
        <v>249</v>
      </c>
      <c r="E31" s="57" t="s">
        <v>63</v>
      </c>
      <c r="F31" s="57" t="s">
        <v>59</v>
      </c>
      <c r="G31" s="76">
        <v>27116</v>
      </c>
      <c r="H31" s="57" t="s">
        <v>64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8" t="s">
        <v>250</v>
      </c>
      <c r="U31" s="81">
        <v>9612.3325150000001</v>
      </c>
      <c r="V31" s="80" t="s">
        <v>250</v>
      </c>
      <c r="W31" s="80" t="s">
        <v>251</v>
      </c>
      <c r="X31" s="81" t="s">
        <v>252</v>
      </c>
      <c r="Y31" s="82">
        <v>2744376</v>
      </c>
      <c r="Z31" s="77">
        <v>0</v>
      </c>
      <c r="AA31" s="87" t="s">
        <v>253</v>
      </c>
      <c r="AB31" s="83" t="s">
        <v>69</v>
      </c>
      <c r="AC31" s="83" t="s">
        <v>69</v>
      </c>
      <c r="AD31" s="77">
        <v>27116</v>
      </c>
      <c r="AE31" s="77">
        <v>0</v>
      </c>
      <c r="AF31" s="77">
        <v>0</v>
      </c>
      <c r="AG31" s="77">
        <v>0</v>
      </c>
      <c r="AH31" s="76">
        <v>27116</v>
      </c>
      <c r="AI31" s="84">
        <v>694.88</v>
      </c>
      <c r="AJ31" s="85">
        <v>0</v>
      </c>
      <c r="AK31" s="85">
        <v>0</v>
      </c>
      <c r="AL31" s="97">
        <v>1183.5999999999999</v>
      </c>
      <c r="AM31" s="83" t="s">
        <v>76</v>
      </c>
      <c r="AN31" s="77">
        <v>443.04323699999998</v>
      </c>
      <c r="AO31" s="57" t="s">
        <v>254</v>
      </c>
      <c r="AP31" s="77">
        <v>34.462209000000001</v>
      </c>
      <c r="AQ31" s="77">
        <v>0</v>
      </c>
      <c r="AR31" s="71">
        <v>90</v>
      </c>
      <c r="AS31" s="76">
        <v>27116</v>
      </c>
      <c r="AT31" s="84">
        <v>694.88</v>
      </c>
      <c r="AW31" s="6"/>
    </row>
    <row r="32" spans="1:50" ht="22.5" x14ac:dyDescent="0.2">
      <c r="A32" s="71">
        <f t="shared" si="0"/>
        <v>25</v>
      </c>
      <c r="B32" s="57" t="s">
        <v>255</v>
      </c>
      <c r="C32" s="71" t="s">
        <v>61</v>
      </c>
      <c r="D32" s="75" t="s">
        <v>256</v>
      </c>
      <c r="E32" s="57" t="s">
        <v>63</v>
      </c>
      <c r="F32" s="57" t="s">
        <v>59</v>
      </c>
      <c r="G32" s="76">
        <v>1150</v>
      </c>
      <c r="H32" s="57" t="s">
        <v>69</v>
      </c>
      <c r="I32" s="88" t="s">
        <v>86</v>
      </c>
      <c r="J32" s="88">
        <v>75</v>
      </c>
      <c r="K32" s="77">
        <v>0</v>
      </c>
      <c r="L32" s="77" t="s">
        <v>69</v>
      </c>
      <c r="M32" s="77">
        <v>0</v>
      </c>
      <c r="N32" s="77" t="s">
        <v>257</v>
      </c>
      <c r="O32" s="77" t="s">
        <v>258</v>
      </c>
      <c r="P32" s="71">
        <v>1</v>
      </c>
      <c r="Q32" s="71" t="s">
        <v>89</v>
      </c>
      <c r="R32" s="71" t="s">
        <v>90</v>
      </c>
      <c r="S32" s="77">
        <v>0</v>
      </c>
      <c r="T32" s="78" t="s">
        <v>259</v>
      </c>
      <c r="U32" s="81">
        <v>949.56</v>
      </c>
      <c r="V32" s="80" t="s">
        <v>259</v>
      </c>
      <c r="W32" s="80" t="s">
        <v>260</v>
      </c>
      <c r="X32" s="81" t="s">
        <v>261</v>
      </c>
      <c r="Y32" s="82">
        <v>2643693</v>
      </c>
      <c r="Z32" s="77">
        <v>0</v>
      </c>
      <c r="AA32" s="87" t="s">
        <v>262</v>
      </c>
      <c r="AB32" s="83" t="s">
        <v>69</v>
      </c>
      <c r="AC32" s="83" t="s">
        <v>69</v>
      </c>
      <c r="AD32" s="76">
        <v>1150</v>
      </c>
      <c r="AE32" s="77">
        <v>0</v>
      </c>
      <c r="AF32" s="77">
        <v>0</v>
      </c>
      <c r="AG32" s="77">
        <v>0</v>
      </c>
      <c r="AH32" s="77">
        <v>1150</v>
      </c>
      <c r="AI32" s="85">
        <v>200</v>
      </c>
      <c r="AJ32" s="74"/>
      <c r="AK32" s="85">
        <v>0</v>
      </c>
      <c r="AL32" s="85">
        <v>0</v>
      </c>
      <c r="AM32" s="71" t="s">
        <v>95</v>
      </c>
      <c r="AN32" s="91"/>
      <c r="AO32" s="90" t="s">
        <v>192</v>
      </c>
      <c r="AP32" s="91"/>
      <c r="AQ32" s="77">
        <v>0</v>
      </c>
      <c r="AR32" s="71">
        <v>100</v>
      </c>
      <c r="AS32" s="77">
        <v>1150</v>
      </c>
      <c r="AT32" s="85">
        <v>200</v>
      </c>
      <c r="AW32" s="7"/>
    </row>
    <row r="33" spans="1:46" ht="33.75" x14ac:dyDescent="0.2">
      <c r="A33" s="71">
        <f t="shared" si="0"/>
        <v>26</v>
      </c>
      <c r="B33" s="57" t="s">
        <v>263</v>
      </c>
      <c r="C33" s="71" t="s">
        <v>61</v>
      </c>
      <c r="D33" s="75" t="s">
        <v>264</v>
      </c>
      <c r="E33" s="57" t="s">
        <v>63</v>
      </c>
      <c r="F33" s="57" t="s">
        <v>59</v>
      </c>
      <c r="G33" s="76">
        <v>1800</v>
      </c>
      <c r="H33" s="57" t="s">
        <v>64</v>
      </c>
      <c r="I33" s="77">
        <v>0</v>
      </c>
      <c r="J33" s="77">
        <v>0</v>
      </c>
      <c r="K33" s="77">
        <v>0</v>
      </c>
      <c r="L33" s="77" t="s">
        <v>69</v>
      </c>
      <c r="M33" s="77">
        <v>0</v>
      </c>
      <c r="N33" s="77" t="s">
        <v>265</v>
      </c>
      <c r="O33" s="77" t="s">
        <v>266</v>
      </c>
      <c r="P33" s="71">
        <v>1</v>
      </c>
      <c r="Q33" s="71" t="s">
        <v>89</v>
      </c>
      <c r="R33" s="71" t="s">
        <v>90</v>
      </c>
      <c r="S33" s="77">
        <v>0</v>
      </c>
      <c r="T33" s="78" t="s">
        <v>267</v>
      </c>
      <c r="U33" s="81">
        <v>1769.21</v>
      </c>
      <c r="V33" s="80" t="s">
        <v>267</v>
      </c>
      <c r="W33" s="80" t="s">
        <v>268</v>
      </c>
      <c r="X33" s="81" t="s">
        <v>269</v>
      </c>
      <c r="Y33" s="82">
        <v>5168031</v>
      </c>
      <c r="Z33" s="77">
        <v>0</v>
      </c>
      <c r="AA33" s="83" t="s">
        <v>124</v>
      </c>
      <c r="AB33" s="83" t="s">
        <v>69</v>
      </c>
      <c r="AC33" s="83" t="s">
        <v>69</v>
      </c>
      <c r="AD33" s="76">
        <v>1800</v>
      </c>
      <c r="AE33" s="77" t="s">
        <v>270</v>
      </c>
      <c r="AF33" s="77">
        <v>0</v>
      </c>
      <c r="AG33" s="77">
        <v>0</v>
      </c>
      <c r="AH33" s="77">
        <v>1800</v>
      </c>
      <c r="AI33" s="85">
        <v>154</v>
      </c>
      <c r="AJ33" s="95">
        <v>31.17</v>
      </c>
      <c r="AK33" s="85">
        <v>0</v>
      </c>
      <c r="AL33" s="97">
        <v>153.05000000000001</v>
      </c>
      <c r="AM33" s="71" t="s">
        <v>76</v>
      </c>
      <c r="AN33" s="96">
        <v>31.173317999999998</v>
      </c>
      <c r="AO33" s="57" t="s">
        <v>271</v>
      </c>
      <c r="AP33" s="96">
        <v>15.586658999999999</v>
      </c>
      <c r="AQ33" s="77">
        <v>0</v>
      </c>
      <c r="AR33" s="71">
        <v>100</v>
      </c>
      <c r="AS33" s="77">
        <v>1800</v>
      </c>
      <c r="AT33" s="85">
        <v>154</v>
      </c>
    </row>
    <row r="34" spans="1:46" ht="22.5" x14ac:dyDescent="0.2">
      <c r="A34" s="71">
        <f t="shared" si="0"/>
        <v>27</v>
      </c>
      <c r="B34" s="57" t="s">
        <v>272</v>
      </c>
      <c r="C34" s="71" t="s">
        <v>61</v>
      </c>
      <c r="D34" s="75" t="s">
        <v>273</v>
      </c>
      <c r="E34" s="57" t="s">
        <v>63</v>
      </c>
      <c r="F34" s="57" t="s">
        <v>59</v>
      </c>
      <c r="G34" s="76">
        <v>1665.6</v>
      </c>
      <c r="H34" s="57" t="s">
        <v>64</v>
      </c>
      <c r="I34" s="77">
        <v>0</v>
      </c>
      <c r="J34" s="77">
        <v>0</v>
      </c>
      <c r="K34" s="77">
        <v>0</v>
      </c>
      <c r="L34" s="77" t="s">
        <v>69</v>
      </c>
      <c r="M34" s="77">
        <v>0</v>
      </c>
      <c r="N34" s="77" t="s">
        <v>274</v>
      </c>
      <c r="O34" s="77" t="s">
        <v>275</v>
      </c>
      <c r="P34" s="71">
        <v>1</v>
      </c>
      <c r="Q34" s="71" t="s">
        <v>89</v>
      </c>
      <c r="R34" s="71" t="s">
        <v>90</v>
      </c>
      <c r="S34" s="77">
        <v>0</v>
      </c>
      <c r="T34" s="78" t="s">
        <v>276</v>
      </c>
      <c r="U34" s="81">
        <v>1148.5147549999999</v>
      </c>
      <c r="V34" s="80" t="s">
        <v>276</v>
      </c>
      <c r="W34" s="80" t="s">
        <v>277</v>
      </c>
      <c r="X34" s="81" t="s">
        <v>278</v>
      </c>
      <c r="Y34" s="82">
        <v>2661209</v>
      </c>
      <c r="Z34" s="77">
        <v>0</v>
      </c>
      <c r="AA34" s="87" t="s">
        <v>279</v>
      </c>
      <c r="AB34" s="83" t="s">
        <v>69</v>
      </c>
      <c r="AC34" s="83" t="s">
        <v>69</v>
      </c>
      <c r="AD34" s="76">
        <v>1665.6</v>
      </c>
      <c r="AE34" s="77">
        <v>0</v>
      </c>
      <c r="AF34" s="77">
        <v>0</v>
      </c>
      <c r="AG34" s="77">
        <v>0</v>
      </c>
      <c r="AH34" s="77">
        <v>1656.6</v>
      </c>
      <c r="AI34" s="85">
        <v>289.2</v>
      </c>
      <c r="AJ34" s="74"/>
      <c r="AK34" s="85">
        <v>0</v>
      </c>
      <c r="AL34" s="85">
        <v>0</v>
      </c>
      <c r="AM34" s="71" t="s">
        <v>76</v>
      </c>
      <c r="AN34" s="114"/>
      <c r="AO34" s="57" t="s">
        <v>280</v>
      </c>
      <c r="AP34" s="74"/>
      <c r="AQ34" s="77">
        <v>0</v>
      </c>
      <c r="AR34" s="71">
        <v>70</v>
      </c>
      <c r="AS34" s="77">
        <v>1656.6</v>
      </c>
      <c r="AT34" s="85">
        <v>289.2</v>
      </c>
    </row>
    <row r="35" spans="1:46" ht="22.5" x14ac:dyDescent="0.2">
      <c r="A35" s="71">
        <f t="shared" si="0"/>
        <v>28</v>
      </c>
      <c r="B35" s="57" t="s">
        <v>281</v>
      </c>
      <c r="C35" s="71" t="s">
        <v>61</v>
      </c>
      <c r="D35" s="75" t="s">
        <v>282</v>
      </c>
      <c r="E35" s="57" t="s">
        <v>63</v>
      </c>
      <c r="F35" s="57" t="s">
        <v>59</v>
      </c>
      <c r="G35" s="76">
        <v>7900</v>
      </c>
      <c r="H35" s="57" t="s">
        <v>64</v>
      </c>
      <c r="I35" s="77">
        <v>0</v>
      </c>
      <c r="J35" s="77">
        <v>0</v>
      </c>
      <c r="K35" s="77">
        <v>0</v>
      </c>
      <c r="L35" s="77" t="s">
        <v>69</v>
      </c>
      <c r="M35" s="77">
        <v>0</v>
      </c>
      <c r="N35" s="57" t="s">
        <v>283</v>
      </c>
      <c r="O35" s="77" t="s">
        <v>284</v>
      </c>
      <c r="P35" s="71">
        <v>2</v>
      </c>
      <c r="Q35" s="71" t="s">
        <v>89</v>
      </c>
      <c r="R35" s="71" t="s">
        <v>90</v>
      </c>
      <c r="S35" s="77">
        <v>0</v>
      </c>
      <c r="T35" s="78" t="s">
        <v>285</v>
      </c>
      <c r="U35" s="81">
        <v>7596.41</v>
      </c>
      <c r="V35" s="80" t="s">
        <v>285</v>
      </c>
      <c r="W35" s="80" t="s">
        <v>286</v>
      </c>
      <c r="X35" s="81" t="s">
        <v>287</v>
      </c>
      <c r="Y35" s="82">
        <v>5675677</v>
      </c>
      <c r="Z35" s="77">
        <v>0</v>
      </c>
      <c r="AA35" s="83">
        <v>0</v>
      </c>
      <c r="AB35" s="83" t="s">
        <v>64</v>
      </c>
      <c r="AC35" s="83" t="s">
        <v>64</v>
      </c>
      <c r="AD35" s="77">
        <v>0</v>
      </c>
      <c r="AE35" s="77">
        <v>0</v>
      </c>
      <c r="AF35" s="77">
        <v>0</v>
      </c>
      <c r="AG35" s="77">
        <v>0</v>
      </c>
      <c r="AH35" s="77">
        <v>3200</v>
      </c>
      <c r="AI35" s="84">
        <v>2700</v>
      </c>
      <c r="AJ35" s="77">
        <v>0</v>
      </c>
      <c r="AK35" s="85">
        <v>0</v>
      </c>
      <c r="AL35" s="85">
        <v>0</v>
      </c>
      <c r="AM35" s="71" t="s">
        <v>76</v>
      </c>
      <c r="AN35" s="99">
        <v>56.302852000000001</v>
      </c>
      <c r="AO35" s="57" t="s">
        <v>288</v>
      </c>
      <c r="AP35" s="99">
        <v>13.8216</v>
      </c>
      <c r="AQ35" s="77">
        <v>0</v>
      </c>
      <c r="AR35" s="71">
        <v>30</v>
      </c>
      <c r="AS35" s="77">
        <v>3200</v>
      </c>
      <c r="AT35" s="84">
        <v>2700</v>
      </c>
    </row>
    <row r="36" spans="1:46" ht="22.5" x14ac:dyDescent="0.2">
      <c r="A36" s="71">
        <f t="shared" si="0"/>
        <v>29</v>
      </c>
      <c r="B36" s="57" t="s">
        <v>289</v>
      </c>
      <c r="C36" s="71" t="s">
        <v>61</v>
      </c>
      <c r="D36" s="75" t="s">
        <v>290</v>
      </c>
      <c r="E36" s="57" t="s">
        <v>63</v>
      </c>
      <c r="F36" s="57" t="s">
        <v>59</v>
      </c>
      <c r="G36" s="76">
        <v>11858.69</v>
      </c>
      <c r="H36" s="57" t="s">
        <v>64</v>
      </c>
      <c r="I36" s="77">
        <v>0</v>
      </c>
      <c r="J36" s="77">
        <v>0</v>
      </c>
      <c r="K36" s="77">
        <v>0</v>
      </c>
      <c r="L36" s="77" t="s">
        <v>69</v>
      </c>
      <c r="M36" s="77">
        <v>0</v>
      </c>
      <c r="N36" s="77" t="s">
        <v>235</v>
      </c>
      <c r="O36" s="77" t="s">
        <v>291</v>
      </c>
      <c r="P36" s="71">
        <v>1</v>
      </c>
      <c r="Q36" s="71" t="s">
        <v>89</v>
      </c>
      <c r="R36" s="71" t="s">
        <v>90</v>
      </c>
      <c r="S36" s="77">
        <v>0</v>
      </c>
      <c r="T36" s="78" t="s">
        <v>292</v>
      </c>
      <c r="U36" s="79">
        <v>9877.83</v>
      </c>
      <c r="V36" s="80" t="s">
        <v>293</v>
      </c>
      <c r="W36" s="80" t="s">
        <v>294</v>
      </c>
      <c r="X36" s="81" t="s">
        <v>295</v>
      </c>
      <c r="Y36" s="82">
        <v>2605325</v>
      </c>
      <c r="Z36" s="77">
        <v>0</v>
      </c>
      <c r="AA36" s="83" t="s">
        <v>296</v>
      </c>
      <c r="AB36" s="83" t="s">
        <v>69</v>
      </c>
      <c r="AC36" s="83" t="s">
        <v>69</v>
      </c>
      <c r="AD36" s="76">
        <v>11858.69</v>
      </c>
      <c r="AE36" s="77">
        <v>0</v>
      </c>
      <c r="AF36" s="77">
        <v>0</v>
      </c>
      <c r="AG36" s="77">
        <v>0</v>
      </c>
      <c r="AH36" s="77">
        <f>AI36+1500</f>
        <v>4019.99</v>
      </c>
      <c r="AI36" s="84">
        <v>2519.9899999999998</v>
      </c>
      <c r="AJ36" s="77">
        <v>0</v>
      </c>
      <c r="AK36" s="85">
        <v>0</v>
      </c>
      <c r="AL36" s="85">
        <v>0</v>
      </c>
      <c r="AM36" s="71" t="s">
        <v>76</v>
      </c>
      <c r="AN36" s="99">
        <v>71.282948000000005</v>
      </c>
      <c r="AO36" s="57" t="s">
        <v>297</v>
      </c>
      <c r="AP36" s="99">
        <v>36.641475</v>
      </c>
      <c r="AQ36" s="77">
        <v>0</v>
      </c>
      <c r="AR36" s="71">
        <v>40</v>
      </c>
      <c r="AS36" s="77">
        <f>AT36+1500</f>
        <v>4019.99</v>
      </c>
      <c r="AT36" s="84">
        <v>2519.9899999999998</v>
      </c>
    </row>
    <row r="37" spans="1:46" ht="22.5" x14ac:dyDescent="0.2">
      <c r="A37" s="71">
        <f t="shared" si="0"/>
        <v>30</v>
      </c>
      <c r="B37" s="57" t="s">
        <v>298</v>
      </c>
      <c r="C37" s="71" t="s">
        <v>61</v>
      </c>
      <c r="D37" s="75" t="s">
        <v>299</v>
      </c>
      <c r="E37" s="57" t="s">
        <v>63</v>
      </c>
      <c r="F37" s="57" t="s">
        <v>59</v>
      </c>
      <c r="G37" s="76">
        <v>4100</v>
      </c>
      <c r="H37" s="57" t="s">
        <v>69</v>
      </c>
      <c r="I37" s="88" t="s">
        <v>86</v>
      </c>
      <c r="J37" s="88">
        <v>75</v>
      </c>
      <c r="K37" s="77">
        <v>0</v>
      </c>
      <c r="L37" s="77" t="s">
        <v>69</v>
      </c>
      <c r="M37" s="77">
        <v>0</v>
      </c>
      <c r="N37" s="77" t="s">
        <v>300</v>
      </c>
      <c r="O37" s="77" t="s">
        <v>301</v>
      </c>
      <c r="P37" s="71">
        <v>1</v>
      </c>
      <c r="Q37" s="71" t="s">
        <v>89</v>
      </c>
      <c r="R37" s="71" t="s">
        <v>90</v>
      </c>
      <c r="S37" s="77">
        <v>0</v>
      </c>
      <c r="T37" s="78" t="s">
        <v>302</v>
      </c>
      <c r="U37" s="81">
        <v>4090.46</v>
      </c>
      <c r="V37" s="80">
        <v>2019</v>
      </c>
      <c r="W37" s="80">
        <v>2022</v>
      </c>
      <c r="X37" s="81" t="s">
        <v>303</v>
      </c>
      <c r="Y37" s="82">
        <v>2630339</v>
      </c>
      <c r="Z37" s="77">
        <v>0</v>
      </c>
      <c r="AA37" s="83">
        <v>0</v>
      </c>
      <c r="AB37" s="83">
        <v>0</v>
      </c>
      <c r="AC37" s="83">
        <v>0</v>
      </c>
      <c r="AD37" s="77">
        <v>0</v>
      </c>
      <c r="AE37" s="77">
        <v>0</v>
      </c>
      <c r="AF37" s="77">
        <v>0</v>
      </c>
      <c r="AG37" s="77">
        <v>0</v>
      </c>
      <c r="AH37" s="113">
        <v>2908.3</v>
      </c>
      <c r="AI37" s="85">
        <v>0</v>
      </c>
      <c r="AJ37" s="74"/>
      <c r="AK37" s="85">
        <v>0</v>
      </c>
      <c r="AL37" s="85">
        <v>0</v>
      </c>
      <c r="AM37" s="71" t="s">
        <v>95</v>
      </c>
      <c r="AN37" s="101"/>
      <c r="AO37" s="90"/>
      <c r="AP37" s="91"/>
      <c r="AQ37" s="77">
        <v>0</v>
      </c>
      <c r="AR37" s="71">
        <v>40</v>
      </c>
      <c r="AS37" s="113">
        <v>2908.3</v>
      </c>
      <c r="AT37" s="85">
        <v>0</v>
      </c>
    </row>
    <row r="38" spans="1:46" ht="22.5" x14ac:dyDescent="0.2">
      <c r="A38" s="71">
        <f t="shared" si="0"/>
        <v>31</v>
      </c>
      <c r="B38" s="57" t="s">
        <v>304</v>
      </c>
      <c r="C38" s="71" t="s">
        <v>61</v>
      </c>
      <c r="D38" s="75" t="s">
        <v>305</v>
      </c>
      <c r="E38" s="57" t="s">
        <v>63</v>
      </c>
      <c r="F38" s="57" t="s">
        <v>59</v>
      </c>
      <c r="G38" s="76">
        <v>1195</v>
      </c>
      <c r="H38" s="57" t="s">
        <v>69</v>
      </c>
      <c r="I38" s="88" t="s">
        <v>86</v>
      </c>
      <c r="J38" s="88">
        <v>75</v>
      </c>
      <c r="K38" s="77">
        <v>0</v>
      </c>
      <c r="L38" s="77" t="s">
        <v>69</v>
      </c>
      <c r="M38" s="77">
        <v>0</v>
      </c>
      <c r="N38" s="77" t="s">
        <v>306</v>
      </c>
      <c r="O38" s="77" t="s">
        <v>307</v>
      </c>
      <c r="P38" s="71">
        <v>1</v>
      </c>
      <c r="Q38" s="71" t="s">
        <v>89</v>
      </c>
      <c r="R38" s="71" t="s">
        <v>90</v>
      </c>
      <c r="S38" s="77">
        <v>0</v>
      </c>
      <c r="T38" s="78" t="s">
        <v>308</v>
      </c>
      <c r="U38" s="81">
        <v>1194.99</v>
      </c>
      <c r="V38" s="80">
        <v>2020</v>
      </c>
      <c r="W38" s="80">
        <v>2022</v>
      </c>
      <c r="X38" s="81" t="s">
        <v>309</v>
      </c>
      <c r="Y38" s="82">
        <v>2883368</v>
      </c>
      <c r="Z38" s="77">
        <v>0</v>
      </c>
      <c r="AA38" s="83">
        <v>0</v>
      </c>
      <c r="AB38" s="83" t="s">
        <v>69</v>
      </c>
      <c r="AC38" s="83" t="s">
        <v>69</v>
      </c>
      <c r="AD38" s="76">
        <v>1195</v>
      </c>
      <c r="AE38" s="77">
        <v>0</v>
      </c>
      <c r="AF38" s="77">
        <v>0</v>
      </c>
      <c r="AG38" s="77">
        <v>0</v>
      </c>
      <c r="AH38" s="77">
        <v>1195</v>
      </c>
      <c r="AI38" s="85">
        <v>119.559</v>
      </c>
      <c r="AJ38" s="74"/>
      <c r="AK38" s="85">
        <v>0</v>
      </c>
      <c r="AL38" s="85">
        <v>0</v>
      </c>
      <c r="AM38" s="71" t="s">
        <v>95</v>
      </c>
      <c r="AN38" s="91"/>
      <c r="AO38" s="90"/>
      <c r="AP38" s="91"/>
      <c r="AQ38" s="77">
        <v>0</v>
      </c>
      <c r="AR38" s="71">
        <v>100</v>
      </c>
      <c r="AS38" s="77">
        <v>1195</v>
      </c>
      <c r="AT38" s="85">
        <v>119.559</v>
      </c>
    </row>
    <row r="39" spans="1:46" ht="33.75" x14ac:dyDescent="0.2">
      <c r="A39" s="71">
        <f t="shared" si="0"/>
        <v>32</v>
      </c>
      <c r="B39" s="57" t="s">
        <v>310</v>
      </c>
      <c r="C39" s="71" t="s">
        <v>61</v>
      </c>
      <c r="D39" s="75" t="s">
        <v>311</v>
      </c>
      <c r="E39" s="57" t="s">
        <v>63</v>
      </c>
      <c r="F39" s="57" t="s">
        <v>59</v>
      </c>
      <c r="G39" s="76">
        <v>5000</v>
      </c>
      <c r="H39" s="57" t="s">
        <v>69</v>
      </c>
      <c r="I39" s="88" t="s">
        <v>312</v>
      </c>
      <c r="J39" s="88">
        <v>15</v>
      </c>
      <c r="K39" s="77">
        <v>0</v>
      </c>
      <c r="L39" s="77" t="s">
        <v>69</v>
      </c>
      <c r="M39" s="77">
        <v>0</v>
      </c>
      <c r="N39" s="77" t="s">
        <v>135</v>
      </c>
      <c r="O39" s="77" t="s">
        <v>313</v>
      </c>
      <c r="P39" s="71">
        <v>1</v>
      </c>
      <c r="Q39" s="71" t="s">
        <v>89</v>
      </c>
      <c r="R39" s="71" t="s">
        <v>90</v>
      </c>
      <c r="S39" s="77">
        <v>0</v>
      </c>
      <c r="T39" s="78" t="s">
        <v>130</v>
      </c>
      <c r="U39" s="81">
        <v>4650.6325029999998</v>
      </c>
      <c r="V39" s="80" t="s">
        <v>314</v>
      </c>
      <c r="W39" s="80" t="s">
        <v>315</v>
      </c>
      <c r="X39" s="81" t="s">
        <v>316</v>
      </c>
      <c r="Y39" s="82">
        <v>2596741</v>
      </c>
      <c r="Z39" s="77">
        <v>0</v>
      </c>
      <c r="AA39" s="83">
        <v>0</v>
      </c>
      <c r="AB39" s="83" t="s">
        <v>64</v>
      </c>
      <c r="AC39" s="83" t="s">
        <v>64</v>
      </c>
      <c r="AD39" s="77">
        <v>0</v>
      </c>
      <c r="AE39" s="77">
        <v>0</v>
      </c>
      <c r="AF39" s="77">
        <v>0</v>
      </c>
      <c r="AG39" s="77">
        <v>0</v>
      </c>
      <c r="AH39" s="77">
        <f>AI39+1000</f>
        <v>3254.49</v>
      </c>
      <c r="AI39" s="85">
        <v>2254.4899999999998</v>
      </c>
      <c r="AJ39" s="74"/>
      <c r="AK39" s="85">
        <v>0</v>
      </c>
      <c r="AL39" s="85">
        <v>0</v>
      </c>
      <c r="AM39" s="71" t="s">
        <v>70</v>
      </c>
      <c r="AN39" s="91"/>
      <c r="AO39" s="90"/>
      <c r="AP39" s="91"/>
      <c r="AQ39" s="77">
        <v>0</v>
      </c>
      <c r="AR39" s="71">
        <v>30</v>
      </c>
      <c r="AS39" s="77">
        <f>AT39+1000</f>
        <v>3254.49</v>
      </c>
      <c r="AT39" s="85">
        <v>2254.4899999999998</v>
      </c>
    </row>
    <row r="40" spans="1:46" ht="22.5" x14ac:dyDescent="0.2">
      <c r="A40" s="71">
        <f t="shared" si="0"/>
        <v>33</v>
      </c>
      <c r="B40" s="57" t="s">
        <v>317</v>
      </c>
      <c r="C40" s="71" t="s">
        <v>61</v>
      </c>
      <c r="D40" s="75" t="s">
        <v>318</v>
      </c>
      <c r="E40" s="57" t="s">
        <v>63</v>
      </c>
      <c r="F40" s="57" t="s">
        <v>59</v>
      </c>
      <c r="G40" s="76">
        <v>3891.6</v>
      </c>
      <c r="H40" s="57" t="s">
        <v>69</v>
      </c>
      <c r="I40" s="88" t="s">
        <v>312</v>
      </c>
      <c r="J40" s="88">
        <v>15</v>
      </c>
      <c r="K40" s="77">
        <v>0</v>
      </c>
      <c r="L40" s="77" t="s">
        <v>69</v>
      </c>
      <c r="M40" s="77">
        <v>0</v>
      </c>
      <c r="N40" s="77" t="s">
        <v>319</v>
      </c>
      <c r="O40" s="77" t="s">
        <v>320</v>
      </c>
      <c r="P40" s="71">
        <v>1</v>
      </c>
      <c r="Q40" s="71" t="s">
        <v>89</v>
      </c>
      <c r="R40" s="71" t="s">
        <v>90</v>
      </c>
      <c r="S40" s="77">
        <v>0</v>
      </c>
      <c r="T40" s="78" t="s">
        <v>236</v>
      </c>
      <c r="U40" s="81">
        <v>3891.6</v>
      </c>
      <c r="V40" s="80">
        <v>2021</v>
      </c>
      <c r="W40" s="80">
        <v>2022</v>
      </c>
      <c r="X40" s="81" t="s">
        <v>321</v>
      </c>
      <c r="Y40" s="82">
        <v>5300894</v>
      </c>
      <c r="Z40" s="77">
        <v>0</v>
      </c>
      <c r="AA40" s="83">
        <v>0</v>
      </c>
      <c r="AB40" s="83" t="s">
        <v>69</v>
      </c>
      <c r="AC40" s="83" t="s">
        <v>69</v>
      </c>
      <c r="AD40" s="76">
        <v>3891.6</v>
      </c>
      <c r="AE40" s="77">
        <v>0</v>
      </c>
      <c r="AF40" s="77">
        <v>0</v>
      </c>
      <c r="AG40" s="77">
        <v>0</v>
      </c>
      <c r="AH40" s="77">
        <f>AI40+500</f>
        <v>3766.77</v>
      </c>
      <c r="AI40" s="84">
        <v>3266.77</v>
      </c>
      <c r="AJ40" s="74"/>
      <c r="AK40" s="85">
        <v>0</v>
      </c>
      <c r="AL40" s="85">
        <v>0</v>
      </c>
      <c r="AM40" s="71" t="s">
        <v>95</v>
      </c>
      <c r="AN40" s="91"/>
      <c r="AO40" s="90" t="s">
        <v>322</v>
      </c>
      <c r="AP40" s="91"/>
      <c r="AQ40" s="77">
        <v>0</v>
      </c>
      <c r="AR40" s="71">
        <v>90</v>
      </c>
      <c r="AS40" s="77">
        <f>AT40+500</f>
        <v>3766.77</v>
      </c>
      <c r="AT40" s="84">
        <v>3266.77</v>
      </c>
    </row>
    <row r="41" spans="1:46" ht="67.5" x14ac:dyDescent="0.2">
      <c r="A41" s="71">
        <f t="shared" si="0"/>
        <v>34</v>
      </c>
      <c r="B41" s="57" t="s">
        <v>323</v>
      </c>
      <c r="C41" s="71" t="s">
        <v>61</v>
      </c>
      <c r="D41" s="75" t="s">
        <v>324</v>
      </c>
      <c r="E41" s="57" t="s">
        <v>63</v>
      </c>
      <c r="F41" s="57" t="s">
        <v>59</v>
      </c>
      <c r="G41" s="76">
        <v>2446.6999999999998</v>
      </c>
      <c r="H41" s="57" t="s">
        <v>64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8" t="s">
        <v>325</v>
      </c>
      <c r="U41" s="81">
        <v>1470</v>
      </c>
      <c r="V41" s="80" t="s">
        <v>325</v>
      </c>
      <c r="W41" s="80" t="s">
        <v>326</v>
      </c>
      <c r="X41" s="81" t="s">
        <v>327</v>
      </c>
      <c r="Y41" s="82">
        <v>2607271</v>
      </c>
      <c r="Z41" s="77">
        <v>0</v>
      </c>
      <c r="AA41" s="87" t="s">
        <v>328</v>
      </c>
      <c r="AB41" s="83" t="s">
        <v>69</v>
      </c>
      <c r="AC41" s="83" t="s">
        <v>69</v>
      </c>
      <c r="AD41" s="77">
        <v>2416.7765180000001</v>
      </c>
      <c r="AE41" s="77" t="s">
        <v>329</v>
      </c>
      <c r="AF41" s="77">
        <v>0</v>
      </c>
      <c r="AG41" s="77">
        <v>0</v>
      </c>
      <c r="AH41" s="76">
        <v>2446.6999999999998</v>
      </c>
      <c r="AI41" s="85">
        <v>152</v>
      </c>
      <c r="AJ41" s="98">
        <v>37.903663999999999</v>
      </c>
      <c r="AK41" s="85">
        <v>0</v>
      </c>
      <c r="AL41" s="85">
        <v>0</v>
      </c>
      <c r="AM41" s="71" t="s">
        <v>76</v>
      </c>
      <c r="AN41" s="115">
        <v>39.127847000000003</v>
      </c>
      <c r="AO41" s="57" t="s">
        <v>330</v>
      </c>
      <c r="AP41" s="115">
        <v>5.9444049999999997</v>
      </c>
      <c r="AQ41" s="77">
        <v>0</v>
      </c>
      <c r="AR41" s="71">
        <v>100</v>
      </c>
      <c r="AS41" s="76">
        <v>2446.6999999999998</v>
      </c>
      <c r="AT41" s="85">
        <v>152</v>
      </c>
    </row>
    <row r="42" spans="1:46" x14ac:dyDescent="0.2">
      <c r="A42" s="71"/>
      <c r="B42" s="72" t="s">
        <v>58</v>
      </c>
      <c r="C42" s="71"/>
      <c r="D42" s="73" t="s">
        <v>331</v>
      </c>
      <c r="E42" s="57"/>
      <c r="F42" s="57"/>
      <c r="G42" s="57"/>
      <c r="H42" s="57"/>
      <c r="I42" s="74"/>
      <c r="J42" s="74"/>
      <c r="K42" s="74"/>
      <c r="L42" s="71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1"/>
      <c r="AB42" s="71"/>
      <c r="AC42" s="71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57"/>
      <c r="AP42" s="74"/>
      <c r="AQ42" s="74"/>
      <c r="AR42" s="71"/>
      <c r="AS42" s="74"/>
      <c r="AT42" s="74"/>
    </row>
    <row r="43" spans="1:46" ht="22.5" x14ac:dyDescent="0.2">
      <c r="A43" s="71">
        <f t="shared" ref="A43:A49" si="1">A42+1</f>
        <v>1</v>
      </c>
      <c r="B43" s="57" t="s">
        <v>332</v>
      </c>
      <c r="C43" s="71" t="s">
        <v>61</v>
      </c>
      <c r="D43" s="75" t="s">
        <v>333</v>
      </c>
      <c r="E43" s="57" t="s">
        <v>63</v>
      </c>
      <c r="F43" s="57" t="s">
        <v>331</v>
      </c>
      <c r="G43" s="87">
        <v>5263</v>
      </c>
      <c r="H43" s="57" t="s">
        <v>69</v>
      </c>
      <c r="I43" s="71" t="s">
        <v>334</v>
      </c>
      <c r="J43" s="116" t="s">
        <v>335</v>
      </c>
      <c r="K43" s="74"/>
      <c r="L43" s="71" t="s">
        <v>69</v>
      </c>
      <c r="M43" s="77">
        <v>0</v>
      </c>
      <c r="N43" s="71" t="s">
        <v>336</v>
      </c>
      <c r="O43" s="71" t="s">
        <v>337</v>
      </c>
      <c r="P43" s="71">
        <v>1</v>
      </c>
      <c r="Q43" s="71" t="s">
        <v>89</v>
      </c>
      <c r="R43" s="71" t="s">
        <v>90</v>
      </c>
      <c r="S43" s="74"/>
      <c r="T43" s="71" t="s">
        <v>239</v>
      </c>
      <c r="U43" s="117">
        <v>5253.91</v>
      </c>
      <c r="V43" s="57">
        <v>2022</v>
      </c>
      <c r="W43" s="57">
        <v>2023</v>
      </c>
      <c r="X43" s="118" t="s">
        <v>338</v>
      </c>
      <c r="Y43" s="74"/>
      <c r="Z43" s="119" t="s">
        <v>339</v>
      </c>
      <c r="AA43" s="83">
        <v>0</v>
      </c>
      <c r="AB43" s="71" t="s">
        <v>64</v>
      </c>
      <c r="AC43" s="71" t="s">
        <v>64</v>
      </c>
      <c r="AD43" s="77">
        <v>0</v>
      </c>
      <c r="AE43" s="77">
        <v>0</v>
      </c>
      <c r="AF43" s="77">
        <v>0</v>
      </c>
      <c r="AG43" s="77">
        <v>0</v>
      </c>
      <c r="AH43" s="77">
        <v>1563</v>
      </c>
      <c r="AI43" s="77">
        <v>1563</v>
      </c>
      <c r="AJ43" s="74"/>
      <c r="AK43" s="77">
        <v>0</v>
      </c>
      <c r="AL43" s="77">
        <v>0</v>
      </c>
      <c r="AM43" s="71" t="s">
        <v>95</v>
      </c>
      <c r="AN43" s="77">
        <v>0</v>
      </c>
      <c r="AO43" s="57" t="s">
        <v>340</v>
      </c>
      <c r="AP43" s="77">
        <v>0</v>
      </c>
      <c r="AQ43" s="77">
        <v>0</v>
      </c>
      <c r="AR43" s="83">
        <v>40</v>
      </c>
      <c r="AS43" s="77">
        <v>1563</v>
      </c>
      <c r="AT43" s="77">
        <v>1563</v>
      </c>
    </row>
    <row r="44" spans="1:46" ht="22.5" x14ac:dyDescent="0.2">
      <c r="A44" s="71">
        <f t="shared" si="1"/>
        <v>2</v>
      </c>
      <c r="B44" s="57" t="s">
        <v>341</v>
      </c>
      <c r="C44" s="71" t="s">
        <v>61</v>
      </c>
      <c r="D44" s="75" t="s">
        <v>342</v>
      </c>
      <c r="E44" s="57" t="s">
        <v>63</v>
      </c>
      <c r="F44" s="57" t="s">
        <v>331</v>
      </c>
      <c r="G44" s="87">
        <v>1900</v>
      </c>
      <c r="H44" s="57" t="s">
        <v>69</v>
      </c>
      <c r="I44" s="71" t="s">
        <v>334</v>
      </c>
      <c r="J44" s="116" t="s">
        <v>335</v>
      </c>
      <c r="K44" s="74"/>
      <c r="L44" s="71" t="s">
        <v>69</v>
      </c>
      <c r="M44" s="77">
        <v>0</v>
      </c>
      <c r="N44" s="71" t="s">
        <v>343</v>
      </c>
      <c r="O44" s="71" t="s">
        <v>344</v>
      </c>
      <c r="P44" s="71">
        <v>1</v>
      </c>
      <c r="Q44" s="71" t="s">
        <v>89</v>
      </c>
      <c r="R44" s="71" t="s">
        <v>90</v>
      </c>
      <c r="S44" s="74"/>
      <c r="T44" s="71" t="s">
        <v>216</v>
      </c>
      <c r="U44" s="87">
        <v>1850.01</v>
      </c>
      <c r="V44" s="57">
        <v>2022</v>
      </c>
      <c r="W44" s="57">
        <v>2023</v>
      </c>
      <c r="X44" s="120" t="s">
        <v>345</v>
      </c>
      <c r="Y44" s="74"/>
      <c r="Z44" s="119" t="s">
        <v>346</v>
      </c>
      <c r="AA44" s="83">
        <v>0</v>
      </c>
      <c r="AB44" s="71" t="s">
        <v>64</v>
      </c>
      <c r="AC44" s="71" t="s">
        <v>64</v>
      </c>
      <c r="AD44" s="77">
        <v>0</v>
      </c>
      <c r="AE44" s="77">
        <v>0</v>
      </c>
      <c r="AF44" s="77">
        <v>0</v>
      </c>
      <c r="AG44" s="77">
        <v>0</v>
      </c>
      <c r="AH44" s="77">
        <v>1000</v>
      </c>
      <c r="AI44" s="77">
        <v>1000</v>
      </c>
      <c r="AJ44" s="74"/>
      <c r="AK44" s="77">
        <v>0</v>
      </c>
      <c r="AL44" s="77">
        <v>0</v>
      </c>
      <c r="AM44" s="71" t="s">
        <v>95</v>
      </c>
      <c r="AN44" s="89">
        <v>0</v>
      </c>
      <c r="AO44" s="90"/>
      <c r="AP44" s="89">
        <v>0</v>
      </c>
      <c r="AQ44" s="77">
        <v>0</v>
      </c>
      <c r="AR44" s="83">
        <v>60</v>
      </c>
      <c r="AS44" s="77">
        <v>1000</v>
      </c>
      <c r="AT44" s="77">
        <v>1000</v>
      </c>
    </row>
    <row r="45" spans="1:46" ht="33.75" x14ac:dyDescent="0.2">
      <c r="A45" s="71">
        <f t="shared" si="1"/>
        <v>3</v>
      </c>
      <c r="B45" s="57" t="s">
        <v>347</v>
      </c>
      <c r="C45" s="71" t="s">
        <v>61</v>
      </c>
      <c r="D45" s="75" t="s">
        <v>348</v>
      </c>
      <c r="E45" s="57" t="s">
        <v>63</v>
      </c>
      <c r="F45" s="57" t="s">
        <v>331</v>
      </c>
      <c r="G45" s="87">
        <v>1330</v>
      </c>
      <c r="H45" s="57" t="s">
        <v>64</v>
      </c>
      <c r="I45" s="71" t="s">
        <v>334</v>
      </c>
      <c r="J45" s="116" t="s">
        <v>335</v>
      </c>
      <c r="K45" s="74"/>
      <c r="L45" s="71" t="s">
        <v>69</v>
      </c>
      <c r="M45" s="77">
        <v>0</v>
      </c>
      <c r="N45" s="71" t="s">
        <v>349</v>
      </c>
      <c r="O45" s="71" t="s">
        <v>350</v>
      </c>
      <c r="P45" s="71">
        <v>1</v>
      </c>
      <c r="Q45" s="71" t="s">
        <v>89</v>
      </c>
      <c r="R45" s="71" t="s">
        <v>90</v>
      </c>
      <c r="S45" s="74"/>
      <c r="T45" s="71" t="s">
        <v>351</v>
      </c>
      <c r="U45" s="117">
        <v>1315.6</v>
      </c>
      <c r="V45" s="57" t="s">
        <v>351</v>
      </c>
      <c r="W45" s="57" t="s">
        <v>294</v>
      </c>
      <c r="X45" s="118" t="s">
        <v>352</v>
      </c>
      <c r="Y45" s="74"/>
      <c r="Z45" s="119" t="s">
        <v>180</v>
      </c>
      <c r="AA45" s="83">
        <v>0</v>
      </c>
      <c r="AB45" s="71" t="s">
        <v>64</v>
      </c>
      <c r="AC45" s="71" t="s">
        <v>64</v>
      </c>
      <c r="AD45" s="77">
        <v>0</v>
      </c>
      <c r="AE45" s="77">
        <v>0</v>
      </c>
      <c r="AF45" s="77">
        <v>0</v>
      </c>
      <c r="AG45" s="77">
        <v>0</v>
      </c>
      <c r="AH45" s="77">
        <v>500</v>
      </c>
      <c r="AI45" s="77">
        <v>500</v>
      </c>
      <c r="AJ45" s="74"/>
      <c r="AK45" s="77">
        <v>0</v>
      </c>
      <c r="AL45" s="77">
        <v>0</v>
      </c>
      <c r="AM45" s="71" t="s">
        <v>76</v>
      </c>
      <c r="AN45" s="121">
        <v>8.6852800000000006</v>
      </c>
      <c r="AO45" s="57" t="s">
        <v>353</v>
      </c>
      <c r="AP45" s="121">
        <v>4.3426400000000003</v>
      </c>
      <c r="AQ45" s="77">
        <v>0</v>
      </c>
      <c r="AR45" s="83">
        <v>40</v>
      </c>
      <c r="AS45" s="77">
        <v>500</v>
      </c>
      <c r="AT45" s="77">
        <v>500</v>
      </c>
    </row>
    <row r="46" spans="1:46" ht="22.5" x14ac:dyDescent="0.2">
      <c r="A46" s="71">
        <f t="shared" si="1"/>
        <v>4</v>
      </c>
      <c r="B46" s="57" t="s">
        <v>354</v>
      </c>
      <c r="C46" s="71" t="s">
        <v>61</v>
      </c>
      <c r="D46" s="75" t="s">
        <v>355</v>
      </c>
      <c r="E46" s="57" t="s">
        <v>63</v>
      </c>
      <c r="F46" s="57" t="s">
        <v>331</v>
      </c>
      <c r="G46" s="87">
        <v>200</v>
      </c>
      <c r="H46" s="57" t="s">
        <v>69</v>
      </c>
      <c r="I46" s="71" t="s">
        <v>334</v>
      </c>
      <c r="J46" s="116" t="s">
        <v>335</v>
      </c>
      <c r="K46" s="74"/>
      <c r="L46" s="71" t="s">
        <v>69</v>
      </c>
      <c r="M46" s="77">
        <v>0</v>
      </c>
      <c r="N46" s="71" t="s">
        <v>356</v>
      </c>
      <c r="O46" s="71" t="s">
        <v>239</v>
      </c>
      <c r="P46" s="71">
        <v>1</v>
      </c>
      <c r="Q46" s="71" t="s">
        <v>89</v>
      </c>
      <c r="R46" s="71" t="s">
        <v>90</v>
      </c>
      <c r="S46" s="74"/>
      <c r="T46" s="71" t="s">
        <v>357</v>
      </c>
      <c r="U46" s="117">
        <v>194.59</v>
      </c>
      <c r="V46" s="57">
        <v>2022</v>
      </c>
      <c r="W46" s="57">
        <v>2022</v>
      </c>
      <c r="X46" s="118" t="s">
        <v>358</v>
      </c>
      <c r="Y46" s="74"/>
      <c r="Z46" s="119" t="s">
        <v>359</v>
      </c>
      <c r="AA46" s="83">
        <v>0</v>
      </c>
      <c r="AB46" s="71" t="s">
        <v>64</v>
      </c>
      <c r="AC46" s="71" t="s">
        <v>64</v>
      </c>
      <c r="AD46" s="77">
        <v>0</v>
      </c>
      <c r="AE46" s="77">
        <v>0</v>
      </c>
      <c r="AF46" s="77">
        <v>0</v>
      </c>
      <c r="AG46" s="77">
        <v>0</v>
      </c>
      <c r="AH46" s="77">
        <v>194.59</v>
      </c>
      <c r="AI46" s="77">
        <v>194.59</v>
      </c>
      <c r="AJ46" s="74"/>
      <c r="AK46" s="77">
        <v>0</v>
      </c>
      <c r="AL46" s="77">
        <v>0</v>
      </c>
      <c r="AM46" s="71" t="s">
        <v>95</v>
      </c>
      <c r="AN46" s="89">
        <v>0</v>
      </c>
      <c r="AO46" s="90"/>
      <c r="AP46" s="89">
        <v>0</v>
      </c>
      <c r="AQ46" s="77">
        <v>0</v>
      </c>
      <c r="AR46" s="83">
        <v>100</v>
      </c>
      <c r="AS46" s="77">
        <v>194.59</v>
      </c>
      <c r="AT46" s="77">
        <v>194.59</v>
      </c>
    </row>
    <row r="47" spans="1:46" ht="22.5" x14ac:dyDescent="0.2">
      <c r="A47" s="71">
        <f t="shared" si="1"/>
        <v>5</v>
      </c>
      <c r="B47" s="57" t="s">
        <v>360</v>
      </c>
      <c r="C47" s="71" t="s">
        <v>61</v>
      </c>
      <c r="D47" s="75" t="s">
        <v>361</v>
      </c>
      <c r="E47" s="57" t="s">
        <v>63</v>
      </c>
      <c r="F47" s="57" t="s">
        <v>331</v>
      </c>
      <c r="G47" s="87">
        <v>10000</v>
      </c>
      <c r="H47" s="57" t="s">
        <v>69</v>
      </c>
      <c r="I47" s="71" t="s">
        <v>334</v>
      </c>
      <c r="J47" s="116" t="s">
        <v>335</v>
      </c>
      <c r="K47" s="74"/>
      <c r="L47" s="71" t="s">
        <v>69</v>
      </c>
      <c r="M47" s="77">
        <v>0</v>
      </c>
      <c r="N47" s="57" t="s">
        <v>362</v>
      </c>
      <c r="O47" s="71" t="s">
        <v>346</v>
      </c>
      <c r="P47" s="71">
        <v>1</v>
      </c>
      <c r="Q47" s="71" t="s">
        <v>89</v>
      </c>
      <c r="R47" s="71" t="s">
        <v>90</v>
      </c>
      <c r="S47" s="74"/>
      <c r="T47" s="71" t="s">
        <v>149</v>
      </c>
      <c r="U47" s="117">
        <v>9956.48</v>
      </c>
      <c r="V47" s="57">
        <v>2022</v>
      </c>
      <c r="W47" s="57">
        <v>2023</v>
      </c>
      <c r="X47" s="118" t="s">
        <v>363</v>
      </c>
      <c r="Y47" s="74"/>
      <c r="Z47" s="119" t="s">
        <v>359</v>
      </c>
      <c r="AA47" s="83">
        <v>0</v>
      </c>
      <c r="AB47" s="71" t="s">
        <v>64</v>
      </c>
      <c r="AC47" s="71" t="s">
        <v>64</v>
      </c>
      <c r="AD47" s="77">
        <v>0</v>
      </c>
      <c r="AE47" s="77">
        <v>0</v>
      </c>
      <c r="AF47" s="77">
        <v>0</v>
      </c>
      <c r="AG47" s="77">
        <v>0</v>
      </c>
      <c r="AH47" s="77">
        <v>2040</v>
      </c>
      <c r="AI47" s="77">
        <v>2040</v>
      </c>
      <c r="AJ47" s="74"/>
      <c r="AK47" s="77">
        <v>0</v>
      </c>
      <c r="AL47" s="77">
        <v>0</v>
      </c>
      <c r="AM47" s="71" t="s">
        <v>95</v>
      </c>
      <c r="AN47" s="89">
        <v>0</v>
      </c>
      <c r="AO47" s="90" t="s">
        <v>364</v>
      </c>
      <c r="AP47" s="89">
        <v>0</v>
      </c>
      <c r="AQ47" s="77">
        <v>0</v>
      </c>
      <c r="AR47" s="83">
        <v>10</v>
      </c>
      <c r="AS47" s="77">
        <v>2040</v>
      </c>
      <c r="AT47" s="77">
        <v>2040</v>
      </c>
    </row>
    <row r="48" spans="1:46" ht="22.5" x14ac:dyDescent="0.2">
      <c r="A48" s="71">
        <f t="shared" si="1"/>
        <v>6</v>
      </c>
      <c r="B48" s="57" t="s">
        <v>365</v>
      </c>
      <c r="C48" s="71" t="s">
        <v>61</v>
      </c>
      <c r="D48" s="75" t="s">
        <v>366</v>
      </c>
      <c r="E48" s="57" t="s">
        <v>63</v>
      </c>
      <c r="F48" s="57" t="s">
        <v>331</v>
      </c>
      <c r="G48" s="87">
        <v>942.8</v>
      </c>
      <c r="H48" s="57" t="s">
        <v>69</v>
      </c>
      <c r="I48" s="71" t="s">
        <v>334</v>
      </c>
      <c r="J48" s="116" t="s">
        <v>335</v>
      </c>
      <c r="K48" s="74"/>
      <c r="L48" s="71" t="s">
        <v>69</v>
      </c>
      <c r="M48" s="77">
        <v>0</v>
      </c>
      <c r="N48" s="57" t="s">
        <v>367</v>
      </c>
      <c r="O48" s="71" t="s">
        <v>368</v>
      </c>
      <c r="P48" s="71">
        <v>2</v>
      </c>
      <c r="Q48" s="71" t="s">
        <v>89</v>
      </c>
      <c r="R48" s="71" t="s">
        <v>90</v>
      </c>
      <c r="S48" s="74"/>
      <c r="T48" s="122" t="s">
        <v>296</v>
      </c>
      <c r="U48" s="122">
        <v>941.29</v>
      </c>
      <c r="V48" s="57">
        <v>2022</v>
      </c>
      <c r="W48" s="57">
        <v>2023</v>
      </c>
      <c r="X48" s="123" t="s">
        <v>369</v>
      </c>
      <c r="Y48" s="74"/>
      <c r="Z48" s="123" t="s">
        <v>370</v>
      </c>
      <c r="AA48" s="83">
        <v>0</v>
      </c>
      <c r="AB48" s="71" t="s">
        <v>64</v>
      </c>
      <c r="AC48" s="71" t="s">
        <v>64</v>
      </c>
      <c r="AD48" s="77">
        <v>0</v>
      </c>
      <c r="AE48" s="77">
        <v>0</v>
      </c>
      <c r="AF48" s="77">
        <v>0</v>
      </c>
      <c r="AG48" s="77">
        <v>0</v>
      </c>
      <c r="AH48" s="77">
        <v>400</v>
      </c>
      <c r="AI48" s="77">
        <v>400</v>
      </c>
      <c r="AJ48" s="74"/>
      <c r="AK48" s="77">
        <v>0</v>
      </c>
      <c r="AL48" s="77">
        <v>0</v>
      </c>
      <c r="AM48" s="71" t="s">
        <v>95</v>
      </c>
      <c r="AN48" s="89">
        <v>0</v>
      </c>
      <c r="AO48" s="90"/>
      <c r="AP48" s="89">
        <v>0</v>
      </c>
      <c r="AQ48" s="77">
        <v>0</v>
      </c>
      <c r="AR48" s="83">
        <v>50</v>
      </c>
      <c r="AS48" s="77">
        <v>400</v>
      </c>
      <c r="AT48" s="77">
        <v>400</v>
      </c>
    </row>
    <row r="49" spans="1:46" ht="22.5" x14ac:dyDescent="0.2">
      <c r="A49" s="71">
        <f t="shared" si="1"/>
        <v>7</v>
      </c>
      <c r="B49" s="57" t="s">
        <v>371</v>
      </c>
      <c r="C49" s="71" t="s">
        <v>61</v>
      </c>
      <c r="D49" s="75" t="s">
        <v>372</v>
      </c>
      <c r="E49" s="57" t="s">
        <v>63</v>
      </c>
      <c r="F49" s="57" t="s">
        <v>331</v>
      </c>
      <c r="G49" s="87">
        <v>13000</v>
      </c>
      <c r="H49" s="71" t="s">
        <v>64</v>
      </c>
      <c r="I49" s="71" t="s">
        <v>334</v>
      </c>
      <c r="J49" s="116" t="s">
        <v>335</v>
      </c>
      <c r="K49" s="74"/>
      <c r="L49" s="71" t="s">
        <v>69</v>
      </c>
      <c r="M49" s="77">
        <v>0</v>
      </c>
      <c r="N49" s="57" t="s">
        <v>373</v>
      </c>
      <c r="O49" s="71" t="s">
        <v>374</v>
      </c>
      <c r="P49" s="71">
        <v>1</v>
      </c>
      <c r="Q49" s="71" t="s">
        <v>89</v>
      </c>
      <c r="R49" s="71" t="s">
        <v>90</v>
      </c>
      <c r="S49" s="74"/>
      <c r="T49" s="71" t="s">
        <v>375</v>
      </c>
      <c r="U49" s="117">
        <v>12840.40394</v>
      </c>
      <c r="V49" s="57" t="s">
        <v>375</v>
      </c>
      <c r="W49" s="57" t="s">
        <v>376</v>
      </c>
      <c r="X49" s="118" t="s">
        <v>377</v>
      </c>
      <c r="Y49" s="74"/>
      <c r="Z49" s="119" t="s">
        <v>359</v>
      </c>
      <c r="AA49" s="83">
        <v>0</v>
      </c>
      <c r="AB49" s="71" t="s">
        <v>64</v>
      </c>
      <c r="AC49" s="71" t="s">
        <v>64</v>
      </c>
      <c r="AD49" s="77">
        <v>0</v>
      </c>
      <c r="AE49" s="77">
        <v>0</v>
      </c>
      <c r="AF49" s="77">
        <v>0</v>
      </c>
      <c r="AG49" s="77">
        <v>0</v>
      </c>
      <c r="AH49" s="77">
        <v>1600</v>
      </c>
      <c r="AI49" s="77">
        <v>1600</v>
      </c>
      <c r="AJ49" s="74"/>
      <c r="AK49" s="77">
        <v>0</v>
      </c>
      <c r="AL49" s="77">
        <v>0</v>
      </c>
      <c r="AM49" s="71" t="s">
        <v>76</v>
      </c>
      <c r="AN49" s="94">
        <v>27.774277000000001</v>
      </c>
      <c r="AO49" s="87" t="s">
        <v>378</v>
      </c>
      <c r="AP49" s="99">
        <v>13.396281999999999</v>
      </c>
      <c r="AQ49" s="77">
        <v>0</v>
      </c>
      <c r="AR49" s="83">
        <v>30</v>
      </c>
      <c r="AS49" s="77">
        <v>1600</v>
      </c>
      <c r="AT49" s="77">
        <v>1600</v>
      </c>
    </row>
    <row r="50" spans="1:46" x14ac:dyDescent="0.2">
      <c r="A50" s="71"/>
      <c r="B50" s="124" t="s">
        <v>379</v>
      </c>
      <c r="C50" s="71"/>
      <c r="D50" s="125" t="s">
        <v>380</v>
      </c>
      <c r="E50" s="74"/>
      <c r="F50" s="74"/>
      <c r="G50" s="74"/>
      <c r="H50" s="74"/>
      <c r="I50" s="74"/>
      <c r="J50" s="74"/>
      <c r="K50" s="74"/>
      <c r="L50" s="71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1"/>
      <c r="AB50" s="71"/>
      <c r="AC50" s="71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57"/>
      <c r="AP50" s="74"/>
      <c r="AQ50" s="74"/>
      <c r="AR50" s="83"/>
      <c r="AS50" s="74"/>
      <c r="AT50" s="74"/>
    </row>
    <row r="51" spans="1:46" x14ac:dyDescent="0.2">
      <c r="A51" s="71"/>
      <c r="B51" s="72" t="s">
        <v>58</v>
      </c>
      <c r="C51" s="71"/>
      <c r="D51" s="73" t="s">
        <v>59</v>
      </c>
      <c r="E51" s="74"/>
      <c r="F51" s="74"/>
      <c r="G51" s="74"/>
      <c r="H51" s="74"/>
      <c r="I51" s="74"/>
      <c r="J51" s="74"/>
      <c r="K51" s="74"/>
      <c r="L51" s="71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1"/>
      <c r="AB51" s="71"/>
      <c r="AC51" s="71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57"/>
      <c r="AP51" s="74"/>
      <c r="AQ51" s="74"/>
      <c r="AR51" s="83"/>
      <c r="AS51" s="74"/>
      <c r="AT51" s="74"/>
    </row>
    <row r="52" spans="1:46" ht="22.5" x14ac:dyDescent="0.2">
      <c r="A52" s="71">
        <v>1</v>
      </c>
      <c r="B52" s="57" t="s">
        <v>381</v>
      </c>
      <c r="C52" s="71" t="s">
        <v>61</v>
      </c>
      <c r="D52" s="75" t="s">
        <v>382</v>
      </c>
      <c r="E52" s="71" t="s">
        <v>383</v>
      </c>
      <c r="F52" s="71" t="s">
        <v>59</v>
      </c>
      <c r="G52" s="83">
        <v>181</v>
      </c>
      <c r="H52" s="71" t="s">
        <v>69</v>
      </c>
      <c r="I52" s="71" t="s">
        <v>334</v>
      </c>
      <c r="J52" s="116" t="s">
        <v>335</v>
      </c>
      <c r="K52" s="74"/>
      <c r="L52" s="71" t="s">
        <v>69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57">
        <v>2020</v>
      </c>
      <c r="W52" s="57">
        <v>2022</v>
      </c>
      <c r="X52" s="74"/>
      <c r="Y52" s="74"/>
      <c r="Z52" s="77">
        <v>0</v>
      </c>
      <c r="AA52" s="83">
        <v>0</v>
      </c>
      <c r="AB52" s="83">
        <v>0</v>
      </c>
      <c r="AC52" s="83">
        <v>0</v>
      </c>
      <c r="AD52" s="77">
        <v>0</v>
      </c>
      <c r="AE52" s="77">
        <v>0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  <c r="AO52" s="87">
        <v>0</v>
      </c>
      <c r="AP52" s="77">
        <v>0</v>
      </c>
      <c r="AQ52" s="77">
        <v>0</v>
      </c>
      <c r="AR52" s="83">
        <v>0</v>
      </c>
      <c r="AS52" s="77">
        <v>0</v>
      </c>
      <c r="AT52" s="77">
        <v>0</v>
      </c>
    </row>
    <row r="53" spans="1:46" x14ac:dyDescent="0.2">
      <c r="A53" s="71"/>
      <c r="B53" s="72" t="s">
        <v>58</v>
      </c>
      <c r="C53" s="71"/>
      <c r="D53" s="73" t="s">
        <v>331</v>
      </c>
      <c r="E53" s="74"/>
      <c r="F53" s="74"/>
      <c r="G53" s="126"/>
      <c r="H53" s="71"/>
      <c r="I53" s="74"/>
      <c r="J53" s="74"/>
      <c r="K53" s="74"/>
      <c r="L53" s="71"/>
      <c r="M53" s="74"/>
      <c r="N53" s="74"/>
      <c r="O53" s="74"/>
      <c r="P53" s="74"/>
      <c r="Q53" s="74"/>
      <c r="R53" s="74"/>
      <c r="S53" s="74"/>
      <c r="T53" s="74"/>
      <c r="U53" s="74"/>
      <c r="V53" s="127"/>
      <c r="W53" s="127"/>
      <c r="X53" s="74"/>
      <c r="Y53" s="74"/>
      <c r="Z53" s="74"/>
      <c r="AA53" s="71"/>
      <c r="AB53" s="71"/>
      <c r="AC53" s="71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57"/>
      <c r="AP53" s="74"/>
      <c r="AQ53" s="74"/>
      <c r="AR53" s="83"/>
      <c r="AS53" s="74"/>
      <c r="AT53" s="74"/>
    </row>
    <row r="54" spans="1:46" ht="22.5" x14ac:dyDescent="0.2">
      <c r="A54" s="71">
        <v>1</v>
      </c>
      <c r="B54" s="57" t="s">
        <v>384</v>
      </c>
      <c r="C54" s="71" t="s">
        <v>61</v>
      </c>
      <c r="D54" s="75" t="s">
        <v>385</v>
      </c>
      <c r="E54" s="71" t="s">
        <v>383</v>
      </c>
      <c r="F54" s="71" t="s">
        <v>331</v>
      </c>
      <c r="G54" s="83">
        <v>500</v>
      </c>
      <c r="H54" s="71" t="s">
        <v>69</v>
      </c>
      <c r="I54" s="71" t="s">
        <v>334</v>
      </c>
      <c r="J54" s="116" t="s">
        <v>335</v>
      </c>
      <c r="K54" s="74"/>
      <c r="L54" s="71" t="s">
        <v>69</v>
      </c>
      <c r="M54" s="77">
        <v>0</v>
      </c>
      <c r="N54" s="57" t="s">
        <v>386</v>
      </c>
      <c r="O54" s="71" t="s">
        <v>387</v>
      </c>
      <c r="P54" s="71">
        <v>1</v>
      </c>
      <c r="Q54" s="71" t="s">
        <v>89</v>
      </c>
      <c r="R54" s="71" t="s">
        <v>90</v>
      </c>
      <c r="S54" s="74"/>
      <c r="T54" s="71" t="s">
        <v>388</v>
      </c>
      <c r="U54" s="117">
        <v>470.77</v>
      </c>
      <c r="V54" s="57">
        <v>2022</v>
      </c>
      <c r="W54" s="57">
        <v>2022</v>
      </c>
      <c r="X54" s="118" t="s">
        <v>389</v>
      </c>
      <c r="Y54" s="74"/>
      <c r="Z54" s="71" t="s">
        <v>390</v>
      </c>
      <c r="AA54" s="83">
        <v>0</v>
      </c>
      <c r="AB54" s="71" t="s">
        <v>64</v>
      </c>
      <c r="AC54" s="71" t="s">
        <v>64</v>
      </c>
      <c r="AD54" s="77">
        <v>0</v>
      </c>
      <c r="AE54" s="77">
        <v>0</v>
      </c>
      <c r="AF54" s="77">
        <v>0</v>
      </c>
      <c r="AG54" s="77">
        <v>0</v>
      </c>
      <c r="AH54" s="77">
        <v>470.77</v>
      </c>
      <c r="AI54" s="77">
        <v>470.77</v>
      </c>
      <c r="AJ54" s="74"/>
      <c r="AK54" s="77">
        <v>0</v>
      </c>
      <c r="AL54" s="77">
        <v>0</v>
      </c>
      <c r="AM54" s="71" t="s">
        <v>95</v>
      </c>
      <c r="AN54" s="87">
        <v>0</v>
      </c>
      <c r="AO54" s="87">
        <v>0</v>
      </c>
      <c r="AP54" s="87">
        <v>0</v>
      </c>
      <c r="AQ54" s="77">
        <v>0</v>
      </c>
      <c r="AR54" s="83">
        <v>100</v>
      </c>
      <c r="AS54" s="77">
        <v>470.77</v>
      </c>
      <c r="AT54" s="77">
        <v>470.77</v>
      </c>
    </row>
    <row r="55" spans="1:46" ht="22.5" x14ac:dyDescent="0.2">
      <c r="A55" s="71">
        <v>2</v>
      </c>
      <c r="B55" s="57" t="s">
        <v>391</v>
      </c>
      <c r="C55" s="71" t="s">
        <v>61</v>
      </c>
      <c r="D55" s="75" t="s">
        <v>392</v>
      </c>
      <c r="E55" s="71" t="s">
        <v>383</v>
      </c>
      <c r="F55" s="71" t="s">
        <v>331</v>
      </c>
      <c r="G55" s="83">
        <v>150</v>
      </c>
      <c r="H55" s="71" t="s">
        <v>69</v>
      </c>
      <c r="I55" s="71" t="s">
        <v>334</v>
      </c>
      <c r="J55" s="116" t="s">
        <v>335</v>
      </c>
      <c r="K55" s="77">
        <v>0</v>
      </c>
      <c r="L55" s="71" t="s">
        <v>69</v>
      </c>
      <c r="M55" s="77">
        <v>0</v>
      </c>
      <c r="N55" s="57" t="s">
        <v>356</v>
      </c>
      <c r="O55" s="71" t="s">
        <v>239</v>
      </c>
      <c r="P55" s="71">
        <v>1</v>
      </c>
      <c r="Q55" s="71" t="s">
        <v>89</v>
      </c>
      <c r="R55" s="71" t="s">
        <v>90</v>
      </c>
      <c r="S55" s="74"/>
      <c r="T55" s="123" t="s">
        <v>388</v>
      </c>
      <c r="U55" s="123">
        <v>147.99</v>
      </c>
      <c r="V55" s="57">
        <v>2022</v>
      </c>
      <c r="W55" s="57">
        <v>2022</v>
      </c>
      <c r="X55" s="118" t="s">
        <v>393</v>
      </c>
      <c r="Y55" s="74"/>
      <c r="Z55" s="71" t="s">
        <v>394</v>
      </c>
      <c r="AA55" s="83">
        <v>0</v>
      </c>
      <c r="AB55" s="71" t="s">
        <v>64</v>
      </c>
      <c r="AC55" s="71" t="s">
        <v>64</v>
      </c>
      <c r="AD55" s="77">
        <v>0</v>
      </c>
      <c r="AE55" s="77">
        <v>0</v>
      </c>
      <c r="AF55" s="77">
        <v>0</v>
      </c>
      <c r="AG55" s="77">
        <v>0</v>
      </c>
      <c r="AH55" s="77">
        <v>147.99</v>
      </c>
      <c r="AI55" s="77">
        <v>147.99</v>
      </c>
      <c r="AJ55" s="74"/>
      <c r="AK55" s="77">
        <v>0</v>
      </c>
      <c r="AL55" s="77">
        <v>0</v>
      </c>
      <c r="AM55" s="71" t="s">
        <v>95</v>
      </c>
      <c r="AN55" s="87">
        <v>0</v>
      </c>
      <c r="AO55" s="87">
        <v>0</v>
      </c>
      <c r="AP55" s="87">
        <v>0</v>
      </c>
      <c r="AQ55" s="77">
        <v>0</v>
      </c>
      <c r="AR55" s="83">
        <v>100</v>
      </c>
      <c r="AS55" s="77">
        <v>147.99</v>
      </c>
      <c r="AT55" s="77">
        <v>147.99</v>
      </c>
    </row>
    <row r="56" spans="1:46" x14ac:dyDescent="0.2">
      <c r="A56" s="71"/>
      <c r="B56" s="124" t="s">
        <v>395</v>
      </c>
      <c r="C56" s="71"/>
      <c r="D56" s="125" t="s">
        <v>396</v>
      </c>
      <c r="E56" s="74"/>
      <c r="F56" s="74"/>
      <c r="G56" s="126"/>
      <c r="H56" s="71"/>
      <c r="I56" s="74"/>
      <c r="J56" s="74"/>
      <c r="K56" s="74"/>
      <c r="L56" s="71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1"/>
      <c r="AB56" s="71"/>
      <c r="AC56" s="71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57"/>
      <c r="AP56" s="74"/>
      <c r="AQ56" s="74"/>
      <c r="AR56" s="83"/>
      <c r="AS56" s="74"/>
      <c r="AT56" s="74"/>
    </row>
    <row r="57" spans="1:46" x14ac:dyDescent="0.2">
      <c r="A57" s="71"/>
      <c r="B57" s="72" t="s">
        <v>58</v>
      </c>
      <c r="C57" s="71"/>
      <c r="D57" s="73" t="s">
        <v>331</v>
      </c>
      <c r="E57" s="74"/>
      <c r="F57" s="74"/>
      <c r="G57" s="126"/>
      <c r="H57" s="71"/>
      <c r="I57" s="74"/>
      <c r="J57" s="74"/>
      <c r="K57" s="74"/>
      <c r="L57" s="71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1"/>
      <c r="AB57" s="71"/>
      <c r="AC57" s="71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57"/>
      <c r="AP57" s="74"/>
      <c r="AQ57" s="74"/>
      <c r="AR57" s="83"/>
      <c r="AS57" s="74"/>
      <c r="AT57" s="74"/>
    </row>
    <row r="58" spans="1:46" ht="33.75" x14ac:dyDescent="0.2">
      <c r="A58" s="71">
        <v>1</v>
      </c>
      <c r="B58" s="57" t="s">
        <v>397</v>
      </c>
      <c r="C58" s="71" t="s">
        <v>61</v>
      </c>
      <c r="D58" s="75" t="s">
        <v>398</v>
      </c>
      <c r="E58" s="71" t="s">
        <v>399</v>
      </c>
      <c r="F58" s="71" t="s">
        <v>331</v>
      </c>
      <c r="G58" s="83">
        <v>500</v>
      </c>
      <c r="H58" s="71" t="s">
        <v>64</v>
      </c>
      <c r="I58" s="71" t="s">
        <v>334</v>
      </c>
      <c r="J58" s="116" t="s">
        <v>335</v>
      </c>
      <c r="K58" s="77">
        <v>0</v>
      </c>
      <c r="L58" s="71" t="s">
        <v>69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  <c r="W58" s="77">
        <v>0</v>
      </c>
      <c r="X58" s="77">
        <v>0</v>
      </c>
      <c r="Y58" s="77">
        <v>0</v>
      </c>
      <c r="Z58" s="77">
        <v>0</v>
      </c>
      <c r="AA58" s="83">
        <v>0</v>
      </c>
      <c r="AB58" s="83">
        <v>0</v>
      </c>
      <c r="AC58" s="83">
        <v>0</v>
      </c>
      <c r="AD58" s="77">
        <v>0</v>
      </c>
      <c r="AE58" s="77">
        <v>0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  <c r="AO58" s="87">
        <v>0</v>
      </c>
      <c r="AP58" s="77">
        <v>0</v>
      </c>
      <c r="AQ58" s="77">
        <v>0</v>
      </c>
      <c r="AR58" s="83">
        <v>0</v>
      </c>
      <c r="AS58" s="77">
        <v>0</v>
      </c>
      <c r="AT58" s="77">
        <v>0</v>
      </c>
    </row>
    <row r="94" spans="34:34" x14ac:dyDescent="0.2">
      <c r="AH94" s="5"/>
    </row>
    <row r="95" spans="34:34" x14ac:dyDescent="0.2">
      <c r="AH95" s="5"/>
    </row>
  </sheetData>
  <mergeCells count="38">
    <mergeCell ref="F3:F5"/>
    <mergeCell ref="A3:A5"/>
    <mergeCell ref="B3:B5"/>
    <mergeCell ref="C3:C5"/>
    <mergeCell ref="D3:D5"/>
    <mergeCell ref="E3:E5"/>
    <mergeCell ref="AB4:AD4"/>
    <mergeCell ref="G3:G5"/>
    <mergeCell ref="H3:J4"/>
    <mergeCell ref="K3:K5"/>
    <mergeCell ref="L3:M4"/>
    <mergeCell ref="N3:O3"/>
    <mergeCell ref="P3:P5"/>
    <mergeCell ref="AE3:AG4"/>
    <mergeCell ref="AH3:AQ3"/>
    <mergeCell ref="AR3:AT3"/>
    <mergeCell ref="N4:N5"/>
    <mergeCell ref="O4:O5"/>
    <mergeCell ref="S4:S5"/>
    <mergeCell ref="T4:T5"/>
    <mergeCell ref="U4:U5"/>
    <mergeCell ref="V4:W4"/>
    <mergeCell ref="AA4:AA5"/>
    <mergeCell ref="Q3:Q5"/>
    <mergeCell ref="R3:R5"/>
    <mergeCell ref="S3:W3"/>
    <mergeCell ref="X3:Y4"/>
    <mergeCell ref="Z3:Z5"/>
    <mergeCell ref="AA3:AD3"/>
    <mergeCell ref="AR4:AR5"/>
    <mergeCell ref="AS4:AS5"/>
    <mergeCell ref="AT4:AT5"/>
    <mergeCell ref="AH4:AH5"/>
    <mergeCell ref="AI4:AI5"/>
    <mergeCell ref="AJ4:AL4"/>
    <mergeCell ref="AM4:AN4"/>
    <mergeCell ref="AO4:AP4"/>
    <mergeCell ref="AQ4:AQ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Sport ganzorig</cp:lastModifiedBy>
  <cp:lastPrinted>2023-04-25T07:16:33Z</cp:lastPrinted>
  <dcterms:created xsi:type="dcterms:W3CDTF">2023-04-25T07:08:31Z</dcterms:created>
  <dcterms:modified xsi:type="dcterms:W3CDTF">2023-04-25T07:20:11Z</dcterms:modified>
</cp:coreProperties>
</file>